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0" yWindow="124" windowWidth="13500" windowHeight="6536"/>
  </bookViews>
  <sheets>
    <sheet name="Tabelle1" sheetId="1" r:id="rId1"/>
    <sheet name="Tabelle2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N2" i="1" l="1"/>
  <c r="J23" i="1" l="1"/>
  <c r="J18" i="1"/>
  <c r="J13" i="1"/>
  <c r="B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L3" i="1"/>
  <c r="E7" i="1"/>
  <c r="E9" i="1" s="1"/>
  <c r="E10" i="1" s="1"/>
  <c r="E11" i="1" s="1"/>
  <c r="F7" i="1"/>
  <c r="F12" i="1" s="1"/>
  <c r="G7" i="1"/>
  <c r="G12" i="1" s="1"/>
  <c r="H7" i="1"/>
  <c r="H9" i="1" s="1"/>
  <c r="H10" i="1" s="1"/>
  <c r="H11" i="1" s="1"/>
  <c r="I7" i="1"/>
  <c r="I9" i="1" s="1"/>
  <c r="I10" i="1" s="1"/>
  <c r="I11" i="1" s="1"/>
  <c r="D7" i="1"/>
  <c r="D12" i="1" s="1"/>
  <c r="F9" i="1"/>
  <c r="F10" i="1" s="1"/>
  <c r="F11" i="1" s="1"/>
  <c r="M9" i="1"/>
  <c r="M14" i="1" s="1"/>
  <c r="M19" i="1" s="1"/>
  <c r="M24" i="1" s="1"/>
  <c r="M10" i="1"/>
  <c r="M15" i="1" s="1"/>
  <c r="M20" i="1" s="1"/>
  <c r="M25" i="1" s="1"/>
  <c r="M11" i="1"/>
  <c r="M16" i="1" s="1"/>
  <c r="M21" i="1" s="1"/>
  <c r="M26" i="1" s="1"/>
  <c r="K9" i="1"/>
  <c r="K14" i="1" s="1"/>
  <c r="K19" i="1" s="1"/>
  <c r="K24" i="1" s="1"/>
  <c r="K10" i="1"/>
  <c r="K15" i="1" s="1"/>
  <c r="K20" i="1" s="1"/>
  <c r="K25" i="1" s="1"/>
  <c r="K11" i="1"/>
  <c r="K16" i="1" s="1"/>
  <c r="K21" i="1" s="1"/>
  <c r="K26" i="1" s="1"/>
  <c r="M8" i="1"/>
  <c r="M13" i="1" s="1"/>
  <c r="M18" i="1" s="1"/>
  <c r="M23" i="1" s="1"/>
  <c r="K8" i="1"/>
  <c r="K13" i="1" s="1"/>
  <c r="K18" i="1" s="1"/>
  <c r="K23" i="1" s="1"/>
  <c r="M7" i="1"/>
  <c r="M12" i="1" s="1"/>
  <c r="M17" i="1" s="1"/>
  <c r="M22" i="1" s="1"/>
  <c r="K7" i="1"/>
  <c r="K12" i="1" s="1"/>
  <c r="K17" i="1" s="1"/>
  <c r="K22" i="1" s="1"/>
  <c r="F3" i="1"/>
  <c r="G3" i="1"/>
  <c r="H3" i="1"/>
  <c r="I3" i="1"/>
  <c r="L4" i="1" s="1"/>
  <c r="E3" i="1"/>
  <c r="E4" i="1"/>
  <c r="F4" i="1"/>
  <c r="F5" i="1" s="1"/>
  <c r="G4" i="1"/>
  <c r="G5" i="1" s="1"/>
  <c r="H4" i="1"/>
  <c r="H5" i="1" s="1"/>
  <c r="H6" i="1" s="1"/>
  <c r="I4" i="1"/>
  <c r="D4" i="1"/>
  <c r="D5" i="1" s="1"/>
  <c r="N3" i="1"/>
  <c r="J2" i="1"/>
  <c r="E5" i="1"/>
  <c r="E6" i="1" s="1"/>
  <c r="I5" i="1"/>
  <c r="I6" i="1" s="1"/>
  <c r="H8" i="1"/>
  <c r="E8" i="1"/>
  <c r="I8" i="1"/>
  <c r="D9" i="1" l="1"/>
  <c r="D10" i="1" s="1"/>
  <c r="J10" i="1" s="1"/>
  <c r="G9" i="1"/>
  <c r="G10" i="1" s="1"/>
  <c r="G11" i="1" s="1"/>
  <c r="F14" i="1"/>
  <c r="F15" i="1" s="1"/>
  <c r="F16" i="1" s="1"/>
  <c r="F13" i="1"/>
  <c r="I12" i="1"/>
  <c r="I13" i="1" s="1"/>
  <c r="E12" i="1"/>
  <c r="E13" i="1" s="1"/>
  <c r="G13" i="1"/>
  <c r="G14" i="1"/>
  <c r="G15" i="1" s="1"/>
  <c r="G16" i="1" s="1"/>
  <c r="G17" i="1"/>
  <c r="D14" i="1"/>
  <c r="D15" i="1" s="1"/>
  <c r="D16" i="1" s="1"/>
  <c r="D17" i="1"/>
  <c r="D22" i="1" s="1"/>
  <c r="D24" i="1" s="1"/>
  <c r="D25" i="1" s="1"/>
  <c r="D26" i="1" s="1"/>
  <c r="J3" i="1"/>
  <c r="L5" i="1"/>
  <c r="F17" i="1"/>
  <c r="L8" i="1"/>
  <c r="H12" i="1"/>
  <c r="N4" i="1"/>
  <c r="E14" i="1"/>
  <c r="E15" i="1" s="1"/>
  <c r="E16" i="1" s="1"/>
  <c r="F8" i="1"/>
  <c r="N8" i="1"/>
  <c r="D6" i="1"/>
  <c r="J5" i="1"/>
  <c r="L6" i="1"/>
  <c r="G6" i="1"/>
  <c r="J7" i="1"/>
  <c r="G8" i="1"/>
  <c r="N5" i="1"/>
  <c r="F6" i="1"/>
  <c r="J4" i="1"/>
  <c r="L11" i="1" l="1"/>
  <c r="D11" i="1"/>
  <c r="I17" i="1"/>
  <c r="L10" i="1"/>
  <c r="J9" i="1"/>
  <c r="E17" i="1"/>
  <c r="E22" i="1" s="1"/>
  <c r="N10" i="1"/>
  <c r="I14" i="1"/>
  <c r="I15" i="1" s="1"/>
  <c r="I16" i="1" s="1"/>
  <c r="N7" i="1"/>
  <c r="N6" i="1" s="1"/>
  <c r="J11" i="1"/>
  <c r="H14" i="1"/>
  <c r="H15" i="1" s="1"/>
  <c r="H16" i="1" s="1"/>
  <c r="H17" i="1"/>
  <c r="H13" i="1"/>
  <c r="N14" i="1" s="1"/>
  <c r="N13" i="1"/>
  <c r="L9" i="1"/>
  <c r="F18" i="1"/>
  <c r="F22" i="1"/>
  <c r="F19" i="1"/>
  <c r="F20" i="1" s="1"/>
  <c r="F21" i="1" s="1"/>
  <c r="J12" i="1"/>
  <c r="L13" i="1"/>
  <c r="D19" i="1"/>
  <c r="D20" i="1" s="1"/>
  <c r="D21" i="1" s="1"/>
  <c r="G19" i="1"/>
  <c r="G20" i="1" s="1"/>
  <c r="G21" i="1" s="1"/>
  <c r="G18" i="1"/>
  <c r="G22" i="1"/>
  <c r="E18" i="1"/>
  <c r="I18" i="1"/>
  <c r="I22" i="1"/>
  <c r="I19" i="1"/>
  <c r="I20" i="1" s="1"/>
  <c r="I21" i="1" s="1"/>
  <c r="N9" i="1"/>
  <c r="J8" i="1"/>
  <c r="J15" i="1"/>
  <c r="L14" i="1"/>
  <c r="J6" i="1"/>
  <c r="L7" i="1"/>
  <c r="N12" i="1" l="1"/>
  <c r="N11" i="1" s="1"/>
  <c r="L12" i="1"/>
  <c r="L18" i="1"/>
  <c r="J17" i="1"/>
  <c r="E19" i="1"/>
  <c r="E20" i="1" s="1"/>
  <c r="E21" i="1" s="1"/>
  <c r="J14" i="1"/>
  <c r="L15" i="1"/>
  <c r="L16" i="1"/>
  <c r="N15" i="1"/>
  <c r="N18" i="1"/>
  <c r="F24" i="1"/>
  <c r="F25" i="1" s="1"/>
  <c r="F26" i="1" s="1"/>
  <c r="F23" i="1"/>
  <c r="G23" i="1"/>
  <c r="G24" i="1"/>
  <c r="G25" i="1" s="1"/>
  <c r="G26" i="1" s="1"/>
  <c r="H18" i="1"/>
  <c r="N19" i="1" s="1"/>
  <c r="H19" i="1"/>
  <c r="H20" i="1" s="1"/>
  <c r="H21" i="1" s="1"/>
  <c r="H22" i="1"/>
  <c r="N23" i="1" s="1"/>
  <c r="I24" i="1"/>
  <c r="I25" i="1" s="1"/>
  <c r="I26" i="1" s="1"/>
  <c r="I23" i="1"/>
  <c r="E24" i="1"/>
  <c r="E25" i="1" s="1"/>
  <c r="E26" i="1" s="1"/>
  <c r="E23" i="1"/>
  <c r="J16" i="1"/>
  <c r="N17" i="1"/>
  <c r="L17" i="1"/>
  <c r="N16" i="1" l="1"/>
  <c r="N20" i="1"/>
  <c r="L23" i="1"/>
  <c r="L20" i="1"/>
  <c r="J19" i="1"/>
  <c r="J22" i="1"/>
  <c r="L19" i="1"/>
  <c r="H23" i="1"/>
  <c r="N24" i="1" s="1"/>
  <c r="H24" i="1"/>
  <c r="H25" i="1" s="1"/>
  <c r="H26" i="1" s="1"/>
  <c r="L24" i="1"/>
  <c r="L21" i="1"/>
  <c r="J20" i="1"/>
  <c r="N25" i="1" l="1"/>
  <c r="L25" i="1"/>
  <c r="J24" i="1"/>
  <c r="L22" i="1"/>
  <c r="N22" i="1"/>
  <c r="N21" i="1" s="1"/>
  <c r="J21" i="1"/>
  <c r="L26" i="1"/>
  <c r="J25" i="1"/>
  <c r="L27" i="1" l="1"/>
  <c r="L2" i="1" s="1"/>
  <c r="J26" i="1"/>
  <c r="N27" i="1"/>
  <c r="N26" i="1" s="1"/>
</calcChain>
</file>

<file path=xl/sharedStrings.xml><?xml version="1.0" encoding="utf-8"?>
<sst xmlns="http://schemas.openxmlformats.org/spreadsheetml/2006/main" count="45" uniqueCount="43">
  <si>
    <t>Daten einzeln</t>
  </si>
  <si>
    <t>DatenZeichenkette</t>
  </si>
  <si>
    <t>Ergebnis2Name</t>
  </si>
  <si>
    <t>Ergebnis1Name</t>
  </si>
  <si>
    <t>arithmetisches Mittel</t>
  </si>
  <si>
    <t>Standardabweichung</t>
  </si>
  <si>
    <t>Bogen</t>
  </si>
  <si>
    <t>Rapport</t>
  </si>
  <si>
    <t>Median</t>
  </si>
  <si>
    <t>unteres Quartil</t>
  </si>
  <si>
    <t>Spannweite</t>
  </si>
  <si>
    <t>Modalwert</t>
  </si>
  <si>
    <t>oberes Quartil</t>
  </si>
  <si>
    <t>Quartilsabstand</t>
  </si>
  <si>
    <t>Ergebnis1WertVorbogen</t>
  </si>
  <si>
    <t>Ergebnis2WertVorbogen</t>
  </si>
  <si>
    <t>Vorbogen</t>
  </si>
  <si>
    <t>Einkleidung</t>
  </si>
  <si>
    <t xml:space="preserve">Ihre Migräne-Patienten berichten während der Anamnese, wie viele Anfälle sie in den vorangegangenen 30 Tagen erlitten haben, nämlich: </t>
  </si>
  <si>
    <t>Die Liegedauern Ihrer Patienten nach Dekompressionschirurgie des lumbalen Spinalkanals lauten der Größe nach:</t>
  </si>
  <si>
    <t>Bei Patienten mit forgeschrittenem malignem Myelom zeigt das PET-CT folgende Anzahlen Läsionen (befallene Lymphknoten und Metastasen):</t>
  </si>
  <si>
    <t xml:space="preserve">Zur Messung der Gedächtnisleistung lassen Sie betagte Patienten eine kurze Geschichte nacherzählen. Die Zahlen der Fehler dabei waren: </t>
  </si>
  <si>
    <t xml:space="preserve">Bei Ihren Patienten mit Cox-Arthrose messen Sie folgende Abweichungen vom idealen Hüftwinkel: </t>
  </si>
  <si>
    <t>Unter Ihren Pneumonie-Patienten hat ein Entzündungsmarker folgende Werte (der Größe nach):</t>
  </si>
  <si>
    <t>Die Konzentration von Hämoglobin im Blut von Patienten mit einer bestimmten Anämie betrug in den üblichen Einheiten:</t>
  </si>
  <si>
    <t>Vor der Entscheidung zur Therapie mit Wachstumshormon glich die Körperhöhe kleinwüchsiger Kinder folgenden Quantilen der Normwerte nach Prader:</t>
  </si>
  <si>
    <t xml:space="preserve">Die Patienten mit einer seltenen Erkrankung beschreiben Sie anhand ihrer Uveitis-Scores: </t>
  </si>
  <si>
    <t xml:space="preserve">Kurz nach der Behandlung geben Ihre Patienten folgende Schmerzscores an: </t>
  </si>
  <si>
    <t xml:space="preserve">Nach Exzision je eines Rektumskarzinoms erhoben Sie von Ihren Patienten folgende Werte des Cleveland-Clinic Scores der Stuhlinkontinenz: </t>
  </si>
  <si>
    <t xml:space="preserve">Bei der transurethralen Cystoskopie fanden Sie an den Patienten dieser Woche folgende Läsionenzahlen: </t>
  </si>
  <si>
    <t xml:space="preserve">Anamnestisch berichten Ihre Patienten in der Bluthochdruck-Sprechstunde von folgenden Zahlen an Medikamenten, die sie regelmäßig nehmen: </t>
  </si>
  <si>
    <t xml:space="preserve">In der Silvesternacht messen Sie in der Notaufnahme folgende Hörverluste (in 5-dB-Schritten): </t>
  </si>
  <si>
    <t xml:space="preserve">Durch kalte Umschläge senken Sie das Fieber Ihrer Patienten um (in 0,1 °C): </t>
  </si>
  <si>
    <t xml:space="preserve">Sie lesen von folgenden Überlebenszeiten in Monaten nach Rezidiv eines Karzinoms: </t>
  </si>
  <si>
    <t xml:space="preserve">Im Mund Ihrer Herzinfarkt-Patienten fanden Sie viele überkronte Zähne: </t>
  </si>
  <si>
    <t xml:space="preserve">Bevor Sie sie entließen, hatten Ihre ehemals an schwerer Depression leidenden Patienten folgende Scores auf der Hamilton Depressionsskala: </t>
  </si>
  <si>
    <t xml:space="preserve">Während der Einstellung auf Neuroleptika nahmen Ihre Patienten zu (in kg): </t>
  </si>
  <si>
    <t xml:space="preserve">In den Blutproben Ihrer Patienten finden Sie folgende Anteile (in %) an Interleukin-2-positiven CD8-T-Zellen: </t>
  </si>
  <si>
    <t xml:space="preserve">Die Plasmaaktivität der Dopamin-beta-Hydroxylase betrug bei homozygotem seltenem Allel (nmol/min/ml): </t>
  </si>
  <si>
    <t xml:space="preserve">Die radiologisch vermessenen Volumina (in ml) von Knötchen an der Schilddrüse waren bei Ihren Patienten: </t>
  </si>
  <si>
    <t xml:space="preserve">Die Spontanfrequenz der Aktionspotentiale von Kalziumkanälen der Haarsinneszellen im Innenohr betrug je nach Präparat: </t>
  </si>
  <si>
    <t xml:space="preserve">Die Zahlen der Beatmungstage nach Operationen wegen angeborener Herzfehler waren bei 0 bis 2 Jahre alten Kindern: </t>
  </si>
  <si>
    <t xml:space="preserve">Die Apgar-Scores einer Gruppe von Frühgeborenen stellen Sie fest als: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</si>
</sst>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"/>
  <sheetViews>
    <sheetView tabSelected="1" workbookViewId="0">
      <pane xSplit="1" ySplit="1" topLeftCell="O2" activePane="bottomRight" state="frozen"/>
      <selection pane="topRight" activeCell="B1" sqref="B1"/>
      <selection pane="bottomLeft" activeCell="A2" sqref="A2"/>
      <selection pane="bottomRight" activeCell="O18" sqref="O18"/>
    </sheetView>
  </sheetViews>
  <sheetFormatPr baseColWidth="10" defaultRowHeight="14.65" x14ac:dyDescent="0.3"/>
  <cols>
    <col min="1" max="1" width="5.8984375" customWidth="1"/>
    <col min="2" max="2" width="3.59765625" customWidth="1"/>
    <col min="3" max="3" width="7.5" customWidth="1"/>
    <col min="4" max="9" width="3.296875" customWidth="1"/>
    <col min="10" max="10" width="16.69921875" customWidth="1"/>
    <col min="11" max="11" width="18.796875" customWidth="1"/>
    <col min="12" max="12" width="13.5" customWidth="1"/>
    <col min="13" max="13" width="18.69921875" customWidth="1"/>
    <col min="14" max="14" width="13.5" customWidth="1"/>
    <col min="15" max="15" width="96.19921875" customWidth="1"/>
  </cols>
  <sheetData>
    <row r="1" spans="1:15" x14ac:dyDescent="0.3">
      <c r="A1" s="1" t="s">
        <v>6</v>
      </c>
      <c r="B1" s="1" t="s">
        <v>16</v>
      </c>
      <c r="C1" s="1" t="s">
        <v>7</v>
      </c>
      <c r="D1" s="1" t="s">
        <v>0</v>
      </c>
      <c r="E1" s="1"/>
      <c r="F1" s="1"/>
      <c r="G1" s="1"/>
      <c r="H1" s="1"/>
      <c r="I1" s="1"/>
      <c r="J1" s="1" t="s">
        <v>1</v>
      </c>
      <c r="K1" s="1" t="s">
        <v>3</v>
      </c>
      <c r="L1" s="1" t="s">
        <v>14</v>
      </c>
      <c r="M1" s="1" t="s">
        <v>2</v>
      </c>
      <c r="N1" s="1" t="s">
        <v>15</v>
      </c>
      <c r="O1" s="1" t="s">
        <v>17</v>
      </c>
    </row>
    <row r="2" spans="1:15" x14ac:dyDescent="0.3">
      <c r="A2">
        <v>1</v>
      </c>
      <c r="B2">
        <f>A26</f>
        <v>25</v>
      </c>
      <c r="C2">
        <v>1</v>
      </c>
      <c r="D2">
        <v>0</v>
      </c>
      <c r="E2">
        <v>2</v>
      </c>
      <c r="F2">
        <v>3</v>
      </c>
      <c r="G2">
        <v>3</v>
      </c>
      <c r="H2">
        <v>4</v>
      </c>
      <c r="I2">
        <v>6</v>
      </c>
      <c r="J2" t="str">
        <f>CONCATENATE(D2,", ",E2,", ",F2,", ",G2,", ",H2,", ",I2)</f>
        <v>0, 2, 3, 3, 4, 6</v>
      </c>
      <c r="K2" t="s">
        <v>4</v>
      </c>
      <c r="L2">
        <f>L27</f>
        <v>6</v>
      </c>
      <c r="M2" t="s">
        <v>5</v>
      </c>
      <c r="N2">
        <f>N27</f>
        <v>8</v>
      </c>
      <c r="O2" t="s">
        <v>18</v>
      </c>
    </row>
    <row r="3" spans="1:15" x14ac:dyDescent="0.3">
      <c r="A3">
        <v>2</v>
      </c>
      <c r="B3">
        <f t="shared" ref="B3:B26" si="0">A3-1</f>
        <v>1</v>
      </c>
      <c r="C3">
        <v>1</v>
      </c>
      <c r="E3">
        <f>E2</f>
        <v>2</v>
      </c>
      <c r="F3">
        <f t="shared" ref="F3:I3" si="1">F2</f>
        <v>3</v>
      </c>
      <c r="G3">
        <f t="shared" si="1"/>
        <v>3</v>
      </c>
      <c r="H3">
        <f t="shared" si="1"/>
        <v>4</v>
      </c>
      <c r="I3">
        <f t="shared" si="1"/>
        <v>6</v>
      </c>
      <c r="J3" t="str">
        <f>CONCATENATE(E3,", ",F3,", ",G3,", ",H3,", ",I3)</f>
        <v>2, 3, 3, 4, 6</v>
      </c>
      <c r="K3" t="s">
        <v>4</v>
      </c>
      <c r="L3">
        <f>AVERAGE(D2:I2)</f>
        <v>3</v>
      </c>
      <c r="M3" t="s">
        <v>8</v>
      </c>
      <c r="N3">
        <f>_xlfn.STDEV.S(D2:I2)</f>
        <v>2</v>
      </c>
      <c r="O3" t="s">
        <v>19</v>
      </c>
    </row>
    <row r="4" spans="1:15" x14ac:dyDescent="0.3">
      <c r="A4">
        <v>3</v>
      </c>
      <c r="B4">
        <f t="shared" si="0"/>
        <v>2</v>
      </c>
      <c r="C4">
        <v>1</v>
      </c>
      <c r="D4">
        <f>D2</f>
        <v>0</v>
      </c>
      <c r="E4">
        <f t="shared" ref="E4:I4" si="2">E2</f>
        <v>2</v>
      </c>
      <c r="F4">
        <f t="shared" si="2"/>
        <v>3</v>
      </c>
      <c r="G4">
        <f t="shared" si="2"/>
        <v>3</v>
      </c>
      <c r="H4">
        <f t="shared" si="2"/>
        <v>4</v>
      </c>
      <c r="I4">
        <f t="shared" si="2"/>
        <v>6</v>
      </c>
      <c r="J4" t="str">
        <f t="shared" ref="J4:J26" si="3">CONCATENATE(D4,", ",E4,", ",F4,", ",G4,", ",H4,", ",I4)</f>
        <v>0, 2, 3, 3, 4, 6</v>
      </c>
      <c r="K4" t="s">
        <v>8</v>
      </c>
      <c r="L4">
        <f>AVERAGE(D3:I3)</f>
        <v>3.6</v>
      </c>
      <c r="M4" t="s">
        <v>9</v>
      </c>
      <c r="N4">
        <f>MEDIAN(E3:I3)</f>
        <v>3</v>
      </c>
      <c r="O4" t="s">
        <v>20</v>
      </c>
    </row>
    <row r="5" spans="1:15" x14ac:dyDescent="0.3">
      <c r="A5">
        <v>4</v>
      </c>
      <c r="B5">
        <f t="shared" si="0"/>
        <v>3</v>
      </c>
      <c r="C5">
        <v>1</v>
      </c>
      <c r="D5">
        <f>D4</f>
        <v>0</v>
      </c>
      <c r="E5">
        <f t="shared" ref="E5:I5" si="4">E4</f>
        <v>2</v>
      </c>
      <c r="F5">
        <f t="shared" si="4"/>
        <v>3</v>
      </c>
      <c r="G5">
        <f t="shared" si="4"/>
        <v>3</v>
      </c>
      <c r="H5">
        <f t="shared" si="4"/>
        <v>4</v>
      </c>
      <c r="I5">
        <f t="shared" si="4"/>
        <v>6</v>
      </c>
      <c r="J5" t="str">
        <f t="shared" si="3"/>
        <v>0, 2, 3, 3, 4, 6</v>
      </c>
      <c r="K5" t="s">
        <v>11</v>
      </c>
      <c r="L5">
        <f>MEDIAN(D4:I4)</f>
        <v>3</v>
      </c>
      <c r="M5" t="s">
        <v>13</v>
      </c>
      <c r="N5">
        <f>INDEX(D4:I4,1,ROUNDDOWN((COUNT(D4:I4)+1)/4,0))</f>
        <v>0</v>
      </c>
      <c r="O5" t="s">
        <v>21</v>
      </c>
    </row>
    <row r="6" spans="1:15" x14ac:dyDescent="0.3">
      <c r="A6">
        <v>5</v>
      </c>
      <c r="B6">
        <f t="shared" si="0"/>
        <v>4</v>
      </c>
      <c r="C6">
        <v>1</v>
      </c>
      <c r="D6">
        <f>D5</f>
        <v>0</v>
      </c>
      <c r="E6">
        <f t="shared" ref="E6:I6" si="5">E5</f>
        <v>2</v>
      </c>
      <c r="F6">
        <f t="shared" si="5"/>
        <v>3</v>
      </c>
      <c r="G6">
        <f t="shared" si="5"/>
        <v>3</v>
      </c>
      <c r="H6">
        <f t="shared" si="5"/>
        <v>4</v>
      </c>
      <c r="I6">
        <f t="shared" si="5"/>
        <v>6</v>
      </c>
      <c r="J6" t="str">
        <f t="shared" si="3"/>
        <v>0, 2, 3, 3, 4, 6</v>
      </c>
      <c r="K6" t="s">
        <v>10</v>
      </c>
      <c r="L6">
        <f>_xlfn.MODE.SNGL(D5:I5)</f>
        <v>3</v>
      </c>
      <c r="M6" t="s">
        <v>12</v>
      </c>
      <c r="N6">
        <f>N7-N5</f>
        <v>4</v>
      </c>
      <c r="O6" t="s">
        <v>26</v>
      </c>
    </row>
    <row r="7" spans="1:15" x14ac:dyDescent="0.3">
      <c r="A7">
        <v>6</v>
      </c>
      <c r="B7">
        <f t="shared" si="0"/>
        <v>5</v>
      </c>
      <c r="C7">
        <v>2</v>
      </c>
      <c r="D7">
        <f>D2+1</f>
        <v>1</v>
      </c>
      <c r="E7">
        <f t="shared" ref="E7:I7" si="6">E2+1</f>
        <v>3</v>
      </c>
      <c r="F7">
        <f t="shared" si="6"/>
        <v>4</v>
      </c>
      <c r="G7">
        <f t="shared" si="6"/>
        <v>4</v>
      </c>
      <c r="H7">
        <f t="shared" si="6"/>
        <v>5</v>
      </c>
      <c r="I7">
        <f t="shared" si="6"/>
        <v>7</v>
      </c>
      <c r="J7" t="str">
        <f t="shared" si="3"/>
        <v>1, 3, 4, 4, 5, 7</v>
      </c>
      <c r="K7" t="str">
        <f>K2</f>
        <v>arithmetisches Mittel</v>
      </c>
      <c r="L7">
        <f>MAX(D6:I6)-MIN(D6:I6)</f>
        <v>6</v>
      </c>
      <c r="M7" t="str">
        <f>M2</f>
        <v>Standardabweichung</v>
      </c>
      <c r="N7">
        <f>INDEX(D6:I6,ROUNDDOWN((COUNT(D6:I6)+1)*0.75,0))</f>
        <v>4</v>
      </c>
      <c r="O7" t="s">
        <v>22</v>
      </c>
    </row>
    <row r="8" spans="1:15" x14ac:dyDescent="0.3">
      <c r="A8">
        <v>7</v>
      </c>
      <c r="B8">
        <f t="shared" si="0"/>
        <v>6</v>
      </c>
      <c r="C8">
        <v>2</v>
      </c>
      <c r="E8">
        <f t="shared" ref="E8:I8" si="7">E7</f>
        <v>3</v>
      </c>
      <c r="F8">
        <f t="shared" si="7"/>
        <v>4</v>
      </c>
      <c r="G8">
        <f t="shared" si="7"/>
        <v>4</v>
      </c>
      <c r="H8">
        <f t="shared" si="7"/>
        <v>5</v>
      </c>
      <c r="I8">
        <f t="shared" si="7"/>
        <v>7</v>
      </c>
      <c r="J8" t="str">
        <f>CONCATENATE(E8,", ",F8,", ",G8,", ",H8,", ",I8)</f>
        <v>3, 4, 4, 5, 7</v>
      </c>
      <c r="K8" t="str">
        <f>K3</f>
        <v>arithmetisches Mittel</v>
      </c>
      <c r="L8">
        <f>AVERAGE(D7:I7)</f>
        <v>4</v>
      </c>
      <c r="M8" t="str">
        <f>M3</f>
        <v>Median</v>
      </c>
      <c r="N8">
        <f>_xlfn.STDEV.S(D7:I7)</f>
        <v>2</v>
      </c>
      <c r="O8" t="s">
        <v>23</v>
      </c>
    </row>
    <row r="9" spans="1:15" x14ac:dyDescent="0.3">
      <c r="A9">
        <v>8</v>
      </c>
      <c r="B9">
        <f t="shared" si="0"/>
        <v>7</v>
      </c>
      <c r="C9">
        <v>2</v>
      </c>
      <c r="D9">
        <f>D7</f>
        <v>1</v>
      </c>
      <c r="E9">
        <f t="shared" ref="E9:I9" si="8">E7</f>
        <v>3</v>
      </c>
      <c r="F9">
        <f t="shared" si="8"/>
        <v>4</v>
      </c>
      <c r="G9">
        <f t="shared" si="8"/>
        <v>4</v>
      </c>
      <c r="H9">
        <f t="shared" si="8"/>
        <v>5</v>
      </c>
      <c r="I9">
        <f t="shared" si="8"/>
        <v>7</v>
      </c>
      <c r="J9" t="str">
        <f t="shared" si="3"/>
        <v>1, 3, 4, 4, 5, 7</v>
      </c>
      <c r="K9" t="str">
        <f t="shared" ref="K9:K26" si="9">K4</f>
        <v>Median</v>
      </c>
      <c r="L9">
        <f>AVERAGE(D8:I8)</f>
        <v>4.5999999999999996</v>
      </c>
      <c r="M9" t="str">
        <f t="shared" ref="M9:M26" si="10">M4</f>
        <v>unteres Quartil</v>
      </c>
      <c r="N9">
        <f>MEDIAN(E8:I8)</f>
        <v>4</v>
      </c>
      <c r="O9" t="s">
        <v>27</v>
      </c>
    </row>
    <row r="10" spans="1:15" x14ac:dyDescent="0.3">
      <c r="A10">
        <v>9</v>
      </c>
      <c r="B10">
        <f t="shared" si="0"/>
        <v>8</v>
      </c>
      <c r="C10">
        <v>2</v>
      </c>
      <c r="D10">
        <f>D9</f>
        <v>1</v>
      </c>
      <c r="E10">
        <f t="shared" ref="E10:I11" si="11">E9</f>
        <v>3</v>
      </c>
      <c r="F10">
        <f t="shared" si="11"/>
        <v>4</v>
      </c>
      <c r="G10">
        <f t="shared" si="11"/>
        <v>4</v>
      </c>
      <c r="H10">
        <f t="shared" si="11"/>
        <v>5</v>
      </c>
      <c r="I10">
        <f t="shared" si="11"/>
        <v>7</v>
      </c>
      <c r="J10" t="str">
        <f t="shared" si="3"/>
        <v>1, 3, 4, 4, 5, 7</v>
      </c>
      <c r="K10" t="str">
        <f t="shared" si="9"/>
        <v>Modalwert</v>
      </c>
      <c r="L10">
        <f>MEDIAN(D9:I9)</f>
        <v>4</v>
      </c>
      <c r="M10" t="str">
        <f t="shared" si="10"/>
        <v>Quartilsabstand</v>
      </c>
      <c r="N10">
        <f>INDEX(D9:I9,1,ROUNDDOWN((COUNT(D9:I9)+1)/4,0))</f>
        <v>1</v>
      </c>
      <c r="O10" t="s">
        <v>29</v>
      </c>
    </row>
    <row r="11" spans="1:15" x14ac:dyDescent="0.3">
      <c r="A11">
        <v>10</v>
      </c>
      <c r="B11">
        <f t="shared" si="0"/>
        <v>9</v>
      </c>
      <c r="C11">
        <v>2</v>
      </c>
      <c r="D11">
        <f>D10</f>
        <v>1</v>
      </c>
      <c r="E11">
        <f t="shared" si="11"/>
        <v>3</v>
      </c>
      <c r="F11">
        <f t="shared" si="11"/>
        <v>4</v>
      </c>
      <c r="G11">
        <f t="shared" si="11"/>
        <v>4</v>
      </c>
      <c r="H11">
        <f t="shared" si="11"/>
        <v>5</v>
      </c>
      <c r="I11">
        <f t="shared" si="11"/>
        <v>7</v>
      </c>
      <c r="J11" t="str">
        <f t="shared" si="3"/>
        <v>1, 3, 4, 4, 5, 7</v>
      </c>
      <c r="K11" t="str">
        <f t="shared" si="9"/>
        <v>Spannweite</v>
      </c>
      <c r="L11">
        <f>_xlfn.MODE.SNGL(D10:I10)</f>
        <v>4</v>
      </c>
      <c r="M11" t="str">
        <f t="shared" si="10"/>
        <v>oberes Quartil</v>
      </c>
      <c r="N11">
        <f t="shared" ref="N11" si="12">N12-N10</f>
        <v>4</v>
      </c>
      <c r="O11" t="s">
        <v>25</v>
      </c>
    </row>
    <row r="12" spans="1:15" x14ac:dyDescent="0.3">
      <c r="A12">
        <v>11</v>
      </c>
      <c r="B12">
        <f t="shared" si="0"/>
        <v>10</v>
      </c>
      <c r="C12">
        <v>3</v>
      </c>
      <c r="D12">
        <f t="shared" ref="D12:I12" si="13">D7+1</f>
        <v>2</v>
      </c>
      <c r="E12">
        <f t="shared" si="13"/>
        <v>4</v>
      </c>
      <c r="F12">
        <f t="shared" si="13"/>
        <v>5</v>
      </c>
      <c r="G12">
        <f t="shared" si="13"/>
        <v>5</v>
      </c>
      <c r="H12">
        <f t="shared" si="13"/>
        <v>6</v>
      </c>
      <c r="I12">
        <f t="shared" si="13"/>
        <v>8</v>
      </c>
      <c r="J12" t="str">
        <f t="shared" si="3"/>
        <v>2, 4, 5, 5, 6, 8</v>
      </c>
      <c r="K12" t="str">
        <f t="shared" si="9"/>
        <v>arithmetisches Mittel</v>
      </c>
      <c r="L12">
        <f>MAX(D11:I11)-MIN(D11:I11)</f>
        <v>6</v>
      </c>
      <c r="M12" t="str">
        <f t="shared" si="10"/>
        <v>Standardabweichung</v>
      </c>
      <c r="N12">
        <f>INDEX(D11:I11,ROUNDDOWN((COUNT(D11:I11)+1)*0.75,0))</f>
        <v>5</v>
      </c>
      <c r="O12" t="s">
        <v>30</v>
      </c>
    </row>
    <row r="13" spans="1:15" x14ac:dyDescent="0.3">
      <c r="A13">
        <v>12</v>
      </c>
      <c r="B13">
        <f t="shared" si="0"/>
        <v>11</v>
      </c>
      <c r="C13">
        <v>3</v>
      </c>
      <c r="E13">
        <f t="shared" ref="E13" si="14">E12</f>
        <v>4</v>
      </c>
      <c r="F13">
        <f t="shared" ref="F13" si="15">F12</f>
        <v>5</v>
      </c>
      <c r="G13">
        <f t="shared" ref="G13" si="16">G12</f>
        <v>5</v>
      </c>
      <c r="H13">
        <f t="shared" ref="H13" si="17">H12</f>
        <v>6</v>
      </c>
      <c r="I13">
        <f t="shared" ref="I13" si="18">I12</f>
        <v>8</v>
      </c>
      <c r="J13" t="str">
        <f>CONCATENATE(E13,", ",F13,", ",G13,", ",H13,", ",I13)</f>
        <v>4, 5, 5, 6, 8</v>
      </c>
      <c r="K13" t="str">
        <f t="shared" si="9"/>
        <v>arithmetisches Mittel</v>
      </c>
      <c r="L13">
        <f>AVERAGE(D12:I12)</f>
        <v>5</v>
      </c>
      <c r="M13" t="str">
        <f t="shared" si="10"/>
        <v>Median</v>
      </c>
      <c r="N13">
        <f>_xlfn.STDEV.S(D12:I12)</f>
        <v>2</v>
      </c>
      <c r="O13" t="s">
        <v>31</v>
      </c>
    </row>
    <row r="14" spans="1:15" x14ac:dyDescent="0.3">
      <c r="A14">
        <v>13</v>
      </c>
      <c r="B14">
        <f t="shared" si="0"/>
        <v>12</v>
      </c>
      <c r="C14">
        <v>3</v>
      </c>
      <c r="D14">
        <f t="shared" ref="D14:I14" si="19">D12</f>
        <v>2</v>
      </c>
      <c r="E14">
        <f t="shared" si="19"/>
        <v>4</v>
      </c>
      <c r="F14">
        <f t="shared" si="19"/>
        <v>5</v>
      </c>
      <c r="G14">
        <f t="shared" si="19"/>
        <v>5</v>
      </c>
      <c r="H14">
        <f t="shared" si="19"/>
        <v>6</v>
      </c>
      <c r="I14">
        <f t="shared" si="19"/>
        <v>8</v>
      </c>
      <c r="J14" t="str">
        <f t="shared" si="3"/>
        <v>2, 4, 5, 5, 6, 8</v>
      </c>
      <c r="K14" t="str">
        <f t="shared" si="9"/>
        <v>Median</v>
      </c>
      <c r="L14">
        <f>AVERAGE(D13:I13)</f>
        <v>5.6</v>
      </c>
      <c r="M14" t="str">
        <f t="shared" si="10"/>
        <v>unteres Quartil</v>
      </c>
      <c r="N14">
        <f>MEDIAN(E13:I13)</f>
        <v>5</v>
      </c>
      <c r="O14" t="s">
        <v>32</v>
      </c>
    </row>
    <row r="15" spans="1:15" x14ac:dyDescent="0.3">
      <c r="A15">
        <v>14</v>
      </c>
      <c r="B15">
        <f t="shared" si="0"/>
        <v>13</v>
      </c>
      <c r="C15">
        <v>3</v>
      </c>
      <c r="D15">
        <f t="shared" ref="D15:D16" si="20">D14</f>
        <v>2</v>
      </c>
      <c r="E15">
        <f t="shared" ref="E15:E16" si="21">E14</f>
        <v>4</v>
      </c>
      <c r="F15">
        <f t="shared" ref="F15:F16" si="22">F14</f>
        <v>5</v>
      </c>
      <c r="G15">
        <f t="shared" ref="G15:G16" si="23">G14</f>
        <v>5</v>
      </c>
      <c r="H15">
        <f t="shared" ref="H15:H16" si="24">H14</f>
        <v>6</v>
      </c>
      <c r="I15">
        <f t="shared" ref="I15:I16" si="25">I14</f>
        <v>8</v>
      </c>
      <c r="J15" t="str">
        <f t="shared" si="3"/>
        <v>2, 4, 5, 5, 6, 8</v>
      </c>
      <c r="K15" t="str">
        <f t="shared" si="9"/>
        <v>Modalwert</v>
      </c>
      <c r="L15">
        <f>MEDIAN(D14:I14)</f>
        <v>5</v>
      </c>
      <c r="M15" t="str">
        <f t="shared" si="10"/>
        <v>Quartilsabstand</v>
      </c>
      <c r="N15">
        <f>INDEX(D14:I14,1,ROUNDDOWN((COUNT(D14:I14)+1)/4,0))</f>
        <v>2</v>
      </c>
      <c r="O15" t="s">
        <v>35</v>
      </c>
    </row>
    <row r="16" spans="1:15" x14ac:dyDescent="0.3">
      <c r="A16">
        <v>15</v>
      </c>
      <c r="B16">
        <f t="shared" si="0"/>
        <v>14</v>
      </c>
      <c r="C16">
        <v>3</v>
      </c>
      <c r="D16">
        <f t="shared" si="20"/>
        <v>2</v>
      </c>
      <c r="E16">
        <f t="shared" si="21"/>
        <v>4</v>
      </c>
      <c r="F16">
        <f t="shared" si="22"/>
        <v>5</v>
      </c>
      <c r="G16">
        <f t="shared" si="23"/>
        <v>5</v>
      </c>
      <c r="H16">
        <f t="shared" si="24"/>
        <v>6</v>
      </c>
      <c r="I16">
        <f t="shared" si="25"/>
        <v>8</v>
      </c>
      <c r="J16" t="str">
        <f t="shared" si="3"/>
        <v>2, 4, 5, 5, 6, 8</v>
      </c>
      <c r="K16" t="str">
        <f t="shared" si="9"/>
        <v>Spannweite</v>
      </c>
      <c r="L16">
        <f>_xlfn.MODE.SNGL(D15:I15)</f>
        <v>5</v>
      </c>
      <c r="M16" t="str">
        <f t="shared" si="10"/>
        <v>oberes Quartil</v>
      </c>
      <c r="N16">
        <f t="shared" ref="N16" si="26">N17-N15</f>
        <v>4</v>
      </c>
      <c r="O16" t="s">
        <v>36</v>
      </c>
    </row>
    <row r="17" spans="1:15" x14ac:dyDescent="0.3">
      <c r="A17">
        <v>16</v>
      </c>
      <c r="B17">
        <f t="shared" si="0"/>
        <v>15</v>
      </c>
      <c r="C17">
        <v>4</v>
      </c>
      <c r="D17">
        <f t="shared" ref="D17:I17" si="27">D12+1</f>
        <v>3</v>
      </c>
      <c r="E17">
        <f t="shared" si="27"/>
        <v>5</v>
      </c>
      <c r="F17">
        <f t="shared" si="27"/>
        <v>6</v>
      </c>
      <c r="G17">
        <f t="shared" si="27"/>
        <v>6</v>
      </c>
      <c r="H17">
        <f t="shared" si="27"/>
        <v>7</v>
      </c>
      <c r="I17">
        <f t="shared" si="27"/>
        <v>9</v>
      </c>
      <c r="J17" t="str">
        <f t="shared" si="3"/>
        <v>3, 5, 6, 6, 7, 9</v>
      </c>
      <c r="K17" t="str">
        <f t="shared" si="9"/>
        <v>arithmetisches Mittel</v>
      </c>
      <c r="L17">
        <f>MAX(D16:I16)-MIN(D16:I16)</f>
        <v>6</v>
      </c>
      <c r="M17" t="str">
        <f t="shared" si="10"/>
        <v>Standardabweichung</v>
      </c>
      <c r="N17">
        <f>INDEX(D16:I16,ROUNDDOWN((COUNT(D16:I16)+1)*0.75,0))</f>
        <v>6</v>
      </c>
      <c r="O17" t="s">
        <v>38</v>
      </c>
    </row>
    <row r="18" spans="1:15" x14ac:dyDescent="0.3">
      <c r="A18">
        <v>17</v>
      </c>
      <c r="B18">
        <f t="shared" si="0"/>
        <v>16</v>
      </c>
      <c r="C18">
        <v>4</v>
      </c>
      <c r="E18">
        <f t="shared" ref="E18" si="28">E17</f>
        <v>5</v>
      </c>
      <c r="F18">
        <f t="shared" ref="F18" si="29">F17</f>
        <v>6</v>
      </c>
      <c r="G18">
        <f t="shared" ref="G18" si="30">G17</f>
        <v>6</v>
      </c>
      <c r="H18">
        <f t="shared" ref="H18" si="31">H17</f>
        <v>7</v>
      </c>
      <c r="I18">
        <f t="shared" ref="I18" si="32">I17</f>
        <v>9</v>
      </c>
      <c r="J18" t="str">
        <f>CONCATENATE(E18,", ",F18,", ",G18,", ",H18,", ",I18)</f>
        <v>5, 6, 6, 7, 9</v>
      </c>
      <c r="K18" t="str">
        <f t="shared" si="9"/>
        <v>arithmetisches Mittel</v>
      </c>
      <c r="L18">
        <f>AVERAGE(D17:I17)</f>
        <v>6</v>
      </c>
      <c r="M18" t="str">
        <f t="shared" si="10"/>
        <v>Median</v>
      </c>
      <c r="N18">
        <f>_xlfn.STDEV.S(D17:I17)</f>
        <v>2</v>
      </c>
      <c r="O18" t="s">
        <v>42</v>
      </c>
    </row>
    <row r="19" spans="1:15" x14ac:dyDescent="0.3">
      <c r="A19">
        <v>18</v>
      </c>
      <c r="B19">
        <f t="shared" si="0"/>
        <v>17</v>
      </c>
      <c r="C19">
        <v>4</v>
      </c>
      <c r="D19">
        <f t="shared" ref="D19:I19" si="33">D17</f>
        <v>3</v>
      </c>
      <c r="E19">
        <f t="shared" si="33"/>
        <v>5</v>
      </c>
      <c r="F19">
        <f t="shared" si="33"/>
        <v>6</v>
      </c>
      <c r="G19">
        <f t="shared" si="33"/>
        <v>6</v>
      </c>
      <c r="H19">
        <f t="shared" si="33"/>
        <v>7</v>
      </c>
      <c r="I19">
        <f t="shared" si="33"/>
        <v>9</v>
      </c>
      <c r="J19" t="str">
        <f t="shared" si="3"/>
        <v>3, 5, 6, 6, 7, 9</v>
      </c>
      <c r="K19" t="str">
        <f t="shared" si="9"/>
        <v>Median</v>
      </c>
      <c r="L19">
        <f>AVERAGE(D18:I18)</f>
        <v>6.6</v>
      </c>
      <c r="M19" t="str">
        <f t="shared" si="10"/>
        <v>unteres Quartil</v>
      </c>
      <c r="N19">
        <f>MEDIAN(E18:I18)</f>
        <v>6</v>
      </c>
      <c r="O19" t="s">
        <v>41</v>
      </c>
    </row>
    <row r="20" spans="1:15" x14ac:dyDescent="0.3">
      <c r="A20">
        <v>19</v>
      </c>
      <c r="B20">
        <f t="shared" si="0"/>
        <v>18</v>
      </c>
      <c r="C20">
        <v>4</v>
      </c>
      <c r="D20">
        <f t="shared" ref="D20:D21" si="34">D19</f>
        <v>3</v>
      </c>
      <c r="E20">
        <f t="shared" ref="E20:E21" si="35">E19</f>
        <v>5</v>
      </c>
      <c r="F20">
        <f t="shared" ref="F20:F21" si="36">F19</f>
        <v>6</v>
      </c>
      <c r="G20">
        <f t="shared" ref="G20:G21" si="37">G19</f>
        <v>6</v>
      </c>
      <c r="H20">
        <f t="shared" ref="H20:H21" si="38">H19</f>
        <v>7</v>
      </c>
      <c r="I20">
        <f t="shared" ref="I20:I21" si="39">I19</f>
        <v>9</v>
      </c>
      <c r="J20" t="str">
        <f t="shared" si="3"/>
        <v>3, 5, 6, 6, 7, 9</v>
      </c>
      <c r="K20" t="str">
        <f t="shared" si="9"/>
        <v>Modalwert</v>
      </c>
      <c r="L20">
        <f>MEDIAN(D19:I19)</f>
        <v>6</v>
      </c>
      <c r="M20" t="str">
        <f t="shared" si="10"/>
        <v>Quartilsabstand</v>
      </c>
      <c r="N20">
        <f>INDEX(D19:I19,1,ROUNDDOWN((COUNT(D19:I19)+1)/4,0))</f>
        <v>3</v>
      </c>
      <c r="O20" t="s">
        <v>40</v>
      </c>
    </row>
    <row r="21" spans="1:15" x14ac:dyDescent="0.3">
      <c r="A21">
        <v>20</v>
      </c>
      <c r="B21">
        <f t="shared" si="0"/>
        <v>19</v>
      </c>
      <c r="C21">
        <v>4</v>
      </c>
      <c r="D21">
        <f t="shared" si="34"/>
        <v>3</v>
      </c>
      <c r="E21">
        <f t="shared" si="35"/>
        <v>5</v>
      </c>
      <c r="F21">
        <f t="shared" si="36"/>
        <v>6</v>
      </c>
      <c r="G21">
        <f t="shared" si="37"/>
        <v>6</v>
      </c>
      <c r="H21">
        <f t="shared" si="38"/>
        <v>7</v>
      </c>
      <c r="I21">
        <f t="shared" si="39"/>
        <v>9</v>
      </c>
      <c r="J21" t="str">
        <f t="shared" si="3"/>
        <v>3, 5, 6, 6, 7, 9</v>
      </c>
      <c r="K21" t="str">
        <f t="shared" si="9"/>
        <v>Spannweite</v>
      </c>
      <c r="L21">
        <f>_xlfn.MODE.SNGL(D20:I20)</f>
        <v>6</v>
      </c>
      <c r="M21" t="str">
        <f t="shared" si="10"/>
        <v>oberes Quartil</v>
      </c>
      <c r="N21">
        <f t="shared" ref="N21" si="40">N22-N20</f>
        <v>4</v>
      </c>
      <c r="O21" t="s">
        <v>37</v>
      </c>
    </row>
    <row r="22" spans="1:15" x14ac:dyDescent="0.3">
      <c r="A22">
        <v>21</v>
      </c>
      <c r="B22">
        <f t="shared" si="0"/>
        <v>20</v>
      </c>
      <c r="C22">
        <v>5</v>
      </c>
      <c r="D22">
        <f t="shared" ref="D22:I22" si="41">D17+1</f>
        <v>4</v>
      </c>
      <c r="E22">
        <f t="shared" si="41"/>
        <v>6</v>
      </c>
      <c r="F22">
        <f t="shared" si="41"/>
        <v>7</v>
      </c>
      <c r="G22">
        <f t="shared" si="41"/>
        <v>7</v>
      </c>
      <c r="H22">
        <f t="shared" si="41"/>
        <v>8</v>
      </c>
      <c r="I22">
        <f t="shared" si="41"/>
        <v>10</v>
      </c>
      <c r="J22" t="str">
        <f t="shared" si="3"/>
        <v>4, 6, 7, 7, 8, 10</v>
      </c>
      <c r="K22" t="str">
        <f t="shared" si="9"/>
        <v>arithmetisches Mittel</v>
      </c>
      <c r="L22">
        <f>MAX(D21:I21)-MIN(D21:I21)</f>
        <v>6</v>
      </c>
      <c r="M22" t="str">
        <f t="shared" si="10"/>
        <v>Standardabweichung</v>
      </c>
      <c r="N22">
        <f>INDEX(D21:I21,ROUNDDOWN((COUNT(D21:I21)+1)*0.75,0))</f>
        <v>7</v>
      </c>
      <c r="O22" t="s">
        <v>24</v>
      </c>
    </row>
    <row r="23" spans="1:15" x14ac:dyDescent="0.3">
      <c r="A23">
        <v>22</v>
      </c>
      <c r="B23">
        <f t="shared" si="0"/>
        <v>21</v>
      </c>
      <c r="C23">
        <v>5</v>
      </c>
      <c r="E23">
        <f t="shared" ref="E23" si="42">E22</f>
        <v>6</v>
      </c>
      <c r="F23">
        <f t="shared" ref="F23" si="43">F22</f>
        <v>7</v>
      </c>
      <c r="G23">
        <f t="shared" ref="G23" si="44">G22</f>
        <v>7</v>
      </c>
      <c r="H23">
        <f t="shared" ref="H23" si="45">H22</f>
        <v>8</v>
      </c>
      <c r="I23">
        <f t="shared" ref="I23" si="46">I22</f>
        <v>10</v>
      </c>
      <c r="J23" t="str">
        <f>CONCATENATE(E23,", ",F23,", ",G23,", ",H23,", ",I23)</f>
        <v>6, 7, 7, 8, 10</v>
      </c>
      <c r="K23" t="str">
        <f t="shared" si="9"/>
        <v>arithmetisches Mittel</v>
      </c>
      <c r="L23">
        <f>AVERAGE(D22:I22)</f>
        <v>7</v>
      </c>
      <c r="M23" t="str">
        <f t="shared" si="10"/>
        <v>Median</v>
      </c>
      <c r="N23">
        <f>_xlfn.STDEV.S(D22:I22)</f>
        <v>2</v>
      </c>
      <c r="O23" t="s">
        <v>28</v>
      </c>
    </row>
    <row r="24" spans="1:15" x14ac:dyDescent="0.3">
      <c r="A24">
        <v>23</v>
      </c>
      <c r="B24">
        <f t="shared" si="0"/>
        <v>22</v>
      </c>
      <c r="C24">
        <v>5</v>
      </c>
      <c r="D24">
        <f t="shared" ref="D24:I24" si="47">D22</f>
        <v>4</v>
      </c>
      <c r="E24">
        <f t="shared" si="47"/>
        <v>6</v>
      </c>
      <c r="F24">
        <f t="shared" si="47"/>
        <v>7</v>
      </c>
      <c r="G24">
        <f t="shared" si="47"/>
        <v>7</v>
      </c>
      <c r="H24">
        <f t="shared" si="47"/>
        <v>8</v>
      </c>
      <c r="I24">
        <f t="shared" si="47"/>
        <v>10</v>
      </c>
      <c r="J24" t="str">
        <f t="shared" si="3"/>
        <v>4, 6, 7, 7, 8, 10</v>
      </c>
      <c r="K24" t="str">
        <f t="shared" si="9"/>
        <v>Median</v>
      </c>
      <c r="L24">
        <f>AVERAGE(D23:I23)</f>
        <v>7.6</v>
      </c>
      <c r="M24" t="str">
        <f t="shared" si="10"/>
        <v>unteres Quartil</v>
      </c>
      <c r="N24">
        <f>MEDIAN(E23:I23)</f>
        <v>7</v>
      </c>
      <c r="O24" t="s">
        <v>39</v>
      </c>
    </row>
    <row r="25" spans="1:15" x14ac:dyDescent="0.3">
      <c r="A25">
        <v>24</v>
      </c>
      <c r="B25">
        <f t="shared" si="0"/>
        <v>23</v>
      </c>
      <c r="C25">
        <v>5</v>
      </c>
      <c r="D25">
        <f t="shared" ref="D25:D26" si="48">D24</f>
        <v>4</v>
      </c>
      <c r="E25">
        <f t="shared" ref="E25:E26" si="49">E24</f>
        <v>6</v>
      </c>
      <c r="F25">
        <f t="shared" ref="F25:F26" si="50">F24</f>
        <v>7</v>
      </c>
      <c r="G25">
        <f t="shared" ref="G25:G26" si="51">G24</f>
        <v>7</v>
      </c>
      <c r="H25">
        <f t="shared" ref="H25:H26" si="52">H24</f>
        <v>8</v>
      </c>
      <c r="I25">
        <f t="shared" ref="I25:I26" si="53">I24</f>
        <v>10</v>
      </c>
      <c r="J25" t="str">
        <f t="shared" si="3"/>
        <v>4, 6, 7, 7, 8, 10</v>
      </c>
      <c r="K25" t="str">
        <f t="shared" si="9"/>
        <v>Modalwert</v>
      </c>
      <c r="L25">
        <f>MEDIAN(D24:I24)</f>
        <v>7</v>
      </c>
      <c r="M25" t="str">
        <f t="shared" si="10"/>
        <v>Quartilsabstand</v>
      </c>
      <c r="N25">
        <f>INDEX(D24:I24,1,ROUNDDOWN((COUNT(D24:I24)+1)/4,0))</f>
        <v>4</v>
      </c>
      <c r="O25" t="s">
        <v>34</v>
      </c>
    </row>
    <row r="26" spans="1:15" x14ac:dyDescent="0.3">
      <c r="A26">
        <v>25</v>
      </c>
      <c r="B26">
        <f t="shared" si="0"/>
        <v>24</v>
      </c>
      <c r="C26">
        <v>5</v>
      </c>
      <c r="D26">
        <f t="shared" si="48"/>
        <v>4</v>
      </c>
      <c r="E26">
        <f t="shared" si="49"/>
        <v>6</v>
      </c>
      <c r="F26">
        <f t="shared" si="50"/>
        <v>7</v>
      </c>
      <c r="G26">
        <f t="shared" si="51"/>
        <v>7</v>
      </c>
      <c r="H26">
        <f t="shared" si="52"/>
        <v>8</v>
      </c>
      <c r="I26">
        <f t="shared" si="53"/>
        <v>10</v>
      </c>
      <c r="J26" t="str">
        <f t="shared" si="3"/>
        <v>4, 6, 7, 7, 8, 10</v>
      </c>
      <c r="K26" t="str">
        <f t="shared" si="9"/>
        <v>Spannweite</v>
      </c>
      <c r="L26">
        <f>_xlfn.MODE.SNGL(D25:I25)</f>
        <v>7</v>
      </c>
      <c r="M26" t="str">
        <f t="shared" si="10"/>
        <v>oberes Quartil</v>
      </c>
      <c r="N26">
        <f t="shared" ref="N26" si="54">N27-N25</f>
        <v>4</v>
      </c>
      <c r="O26" t="s">
        <v>33</v>
      </c>
    </row>
    <row r="27" spans="1:15" x14ac:dyDescent="0.3">
      <c r="L27">
        <f>MAX(D26:I26)-MIN(D26:I26)</f>
        <v>6</v>
      </c>
      <c r="N27">
        <f>INDEX(D26:I26,ROUNDDOWN((COUNT(D26:I26)+1)*0.75,0))</f>
        <v>8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65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65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Reinhard Vonthein</dc:creator>
  <cp:lastModifiedBy>Reinhard Vonthein</cp:lastModifiedBy>
  <dcterms:created xsi:type="dcterms:W3CDTF">2013-09-17T06:16:39Z</dcterms:created>
  <dcterms:modified xsi:type="dcterms:W3CDTF">2013-09-18T05:26:53Z</dcterms:modified>
</cp:coreProperties>
</file>