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__LU-Lehre\Projekte\Publikation_E-Mobility\E-Mobility-Wuala\"/>
    </mc:Choice>
  </mc:AlternateContent>
  <bookViews>
    <workbookView xWindow="0" yWindow="0" windowWidth="28800" windowHeight="12435" activeTab="2"/>
  </bookViews>
  <sheets>
    <sheet name="Musterschema" sheetId="6" r:id="rId1"/>
    <sheet name="Anwendungsbeispiel 1" sheetId="7" r:id="rId2"/>
    <sheet name="Anwendungsbeispiel 2" sheetId="8" r:id="rId3"/>
  </sheets>
  <definedNames>
    <definedName name="_xlnm.Print_Area" localSheetId="0">Musterschema!$B$2:$M$94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8" i="8" l="1"/>
  <c r="M88" i="8" s="1"/>
  <c r="K88" i="8"/>
  <c r="K68" i="8"/>
  <c r="L68" i="8" s="1"/>
  <c r="M68" i="8" s="1"/>
  <c r="K32" i="8"/>
  <c r="L32" i="8" s="1"/>
  <c r="M32" i="8" s="1"/>
  <c r="L8" i="8"/>
  <c r="M8" i="8" s="1"/>
  <c r="K88" i="7"/>
  <c r="L88" i="7" s="1"/>
  <c r="M88" i="7" s="1"/>
  <c r="K68" i="7"/>
  <c r="L68" i="7" s="1"/>
  <c r="M68" i="7" s="1"/>
  <c r="K32" i="7"/>
  <c r="L32" i="7" s="1"/>
  <c r="M32" i="7" s="1"/>
  <c r="L8" i="7"/>
  <c r="M8" i="7" s="1"/>
  <c r="M88" i="6"/>
  <c r="L88" i="6"/>
  <c r="K88" i="6"/>
  <c r="M68" i="6"/>
  <c r="L68" i="6"/>
  <c r="K68" i="6"/>
  <c r="M32" i="6"/>
  <c r="L32" i="6"/>
  <c r="K32" i="6"/>
  <c r="M8" i="6"/>
  <c r="L8" i="6"/>
  <c r="B85" i="7"/>
  <c r="B86" i="7" s="1"/>
  <c r="B87" i="7" s="1"/>
  <c r="B88" i="7" s="1"/>
  <c r="B89" i="7" s="1"/>
  <c r="B90" i="7" s="1"/>
  <c r="B91" i="7" s="1"/>
  <c r="B92" i="7" s="1"/>
  <c r="B93" i="7" s="1"/>
  <c r="B94" i="7" s="1"/>
  <c r="D91" i="8"/>
  <c r="D90" i="8"/>
  <c r="D89" i="8"/>
  <c r="G87" i="8"/>
  <c r="F87" i="8"/>
  <c r="B95" i="6"/>
  <c r="F87" i="7"/>
  <c r="G87" i="7"/>
  <c r="D89" i="7"/>
  <c r="D90" i="7"/>
  <c r="D91" i="7"/>
  <c r="B85" i="6"/>
  <c r="B86" i="6"/>
  <c r="B87" i="6" s="1"/>
  <c r="B88" i="6" s="1"/>
  <c r="B89" i="6" s="1"/>
  <c r="B90" i="6" s="1"/>
  <c r="B91" i="6" s="1"/>
  <c r="B92" i="6" s="1"/>
  <c r="B93" i="6" s="1"/>
  <c r="B94" i="6" s="1"/>
  <c r="K7" i="7"/>
  <c r="L7" i="7"/>
  <c r="M7" i="7"/>
  <c r="M67" i="8" l="1"/>
  <c r="M87" i="8" s="1"/>
  <c r="L67" i="8"/>
  <c r="L87" i="8" s="1"/>
  <c r="K67" i="8"/>
  <c r="K87" i="8" s="1"/>
  <c r="M7" i="6"/>
  <c r="L7" i="6"/>
  <c r="K7" i="6"/>
  <c r="F84" i="8" l="1"/>
  <c r="M83" i="8"/>
  <c r="L83" i="8"/>
  <c r="K83" i="8"/>
  <c r="M82" i="8"/>
  <c r="L82" i="8"/>
  <c r="K82" i="8"/>
  <c r="M81" i="8"/>
  <c r="L81" i="8"/>
  <c r="K81" i="8"/>
  <c r="M80" i="8"/>
  <c r="L80" i="8"/>
  <c r="K80" i="8"/>
  <c r="M79" i="8"/>
  <c r="L79" i="8"/>
  <c r="K79" i="8"/>
  <c r="M76" i="8"/>
  <c r="L76" i="8"/>
  <c r="K76" i="8"/>
  <c r="M75" i="8"/>
  <c r="L75" i="8"/>
  <c r="K75" i="8"/>
  <c r="M74" i="8"/>
  <c r="L74" i="8"/>
  <c r="K74" i="8"/>
  <c r="M71" i="8"/>
  <c r="L71" i="8"/>
  <c r="K71" i="8"/>
  <c r="M70" i="8"/>
  <c r="L70" i="8"/>
  <c r="K70" i="8"/>
  <c r="M69" i="8"/>
  <c r="L69" i="8"/>
  <c r="K69" i="8"/>
  <c r="F64" i="8"/>
  <c r="F90" i="8" s="1"/>
  <c r="M63" i="8"/>
  <c r="L63" i="8"/>
  <c r="K63" i="8"/>
  <c r="M62" i="8"/>
  <c r="L62" i="8"/>
  <c r="K62" i="8"/>
  <c r="M61" i="8"/>
  <c r="L61" i="8"/>
  <c r="K61" i="8"/>
  <c r="M60" i="8"/>
  <c r="L60" i="8"/>
  <c r="K60" i="8"/>
  <c r="M59" i="8"/>
  <c r="L59" i="8"/>
  <c r="K59" i="8"/>
  <c r="M58" i="8"/>
  <c r="L58" i="8"/>
  <c r="K58" i="8"/>
  <c r="M57" i="8"/>
  <c r="L57" i="8"/>
  <c r="K57" i="8"/>
  <c r="M56" i="8"/>
  <c r="L56" i="8"/>
  <c r="K56" i="8"/>
  <c r="M55" i="8"/>
  <c r="L55" i="8"/>
  <c r="K55" i="8"/>
  <c r="M52" i="8"/>
  <c r="L52" i="8"/>
  <c r="K52" i="8"/>
  <c r="M51" i="8"/>
  <c r="L51" i="8"/>
  <c r="K51" i="8"/>
  <c r="M50" i="8"/>
  <c r="L50" i="8"/>
  <c r="K50" i="8"/>
  <c r="M49" i="8"/>
  <c r="L49" i="8"/>
  <c r="K49" i="8"/>
  <c r="M48" i="8"/>
  <c r="L48" i="8"/>
  <c r="K48" i="8"/>
  <c r="M47" i="8"/>
  <c r="L47" i="8"/>
  <c r="K47" i="8"/>
  <c r="M46" i="8"/>
  <c r="L46" i="8"/>
  <c r="K46" i="8"/>
  <c r="M45" i="8"/>
  <c r="L45" i="8"/>
  <c r="K45" i="8"/>
  <c r="M44" i="8"/>
  <c r="L44" i="8"/>
  <c r="K44" i="8"/>
  <c r="M41" i="8"/>
  <c r="L41" i="8"/>
  <c r="K41" i="8"/>
  <c r="M40" i="8"/>
  <c r="L40" i="8"/>
  <c r="K40" i="8"/>
  <c r="M39" i="8"/>
  <c r="L39" i="8"/>
  <c r="K39" i="8"/>
  <c r="M38" i="8"/>
  <c r="L38" i="8"/>
  <c r="K38" i="8"/>
  <c r="M37" i="8"/>
  <c r="L37" i="8"/>
  <c r="K37" i="8"/>
  <c r="M36" i="8"/>
  <c r="L36" i="8"/>
  <c r="K36" i="8"/>
  <c r="M35" i="8"/>
  <c r="L35" i="8"/>
  <c r="K35" i="8"/>
  <c r="M34" i="8"/>
  <c r="L34" i="8"/>
  <c r="K34" i="8"/>
  <c r="M33" i="8"/>
  <c r="L33" i="8"/>
  <c r="K33" i="8"/>
  <c r="M31" i="8"/>
  <c r="L31" i="8"/>
  <c r="K31" i="8"/>
  <c r="J31" i="8"/>
  <c r="I31" i="8"/>
  <c r="H31" i="8"/>
  <c r="F28" i="8"/>
  <c r="F89" i="8" s="1"/>
  <c r="M27" i="8"/>
  <c r="L27" i="8"/>
  <c r="K27" i="8"/>
  <c r="M26" i="8"/>
  <c r="L26" i="8"/>
  <c r="K26" i="8"/>
  <c r="M25" i="8"/>
  <c r="L25" i="8"/>
  <c r="K25" i="8"/>
  <c r="M24" i="8"/>
  <c r="L24" i="8"/>
  <c r="K24" i="8"/>
  <c r="M23" i="8"/>
  <c r="L23" i="8"/>
  <c r="K23" i="8"/>
  <c r="M22" i="8"/>
  <c r="L22" i="8"/>
  <c r="K22" i="8"/>
  <c r="M21" i="8"/>
  <c r="L21" i="8"/>
  <c r="K21" i="8"/>
  <c r="M20" i="8"/>
  <c r="L20" i="8"/>
  <c r="K20" i="8"/>
  <c r="M19" i="8"/>
  <c r="L19" i="8"/>
  <c r="K19" i="8"/>
  <c r="M16" i="8"/>
  <c r="L16" i="8"/>
  <c r="K16" i="8"/>
  <c r="M15" i="8"/>
  <c r="L15" i="8"/>
  <c r="K15" i="8"/>
  <c r="M14" i="8"/>
  <c r="L14" i="8"/>
  <c r="K14" i="8"/>
  <c r="M11" i="8"/>
  <c r="L11" i="8"/>
  <c r="K11" i="8"/>
  <c r="M10" i="8"/>
  <c r="L10" i="8"/>
  <c r="K10" i="8"/>
  <c r="M9" i="8"/>
  <c r="L9" i="8"/>
  <c r="K9" i="8"/>
  <c r="B4" i="8"/>
  <c r="B5" i="8" s="1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F84" i="7"/>
  <c r="M83" i="7"/>
  <c r="L83" i="7"/>
  <c r="K83" i="7"/>
  <c r="M82" i="7"/>
  <c r="L82" i="7"/>
  <c r="K82" i="7"/>
  <c r="M81" i="7"/>
  <c r="L81" i="7"/>
  <c r="K81" i="7"/>
  <c r="M80" i="7"/>
  <c r="L80" i="7"/>
  <c r="K80" i="7"/>
  <c r="M79" i="7"/>
  <c r="L79" i="7"/>
  <c r="K79" i="7"/>
  <c r="M76" i="7"/>
  <c r="L76" i="7"/>
  <c r="K76" i="7"/>
  <c r="M75" i="7"/>
  <c r="L75" i="7"/>
  <c r="K75" i="7"/>
  <c r="M74" i="7"/>
  <c r="L74" i="7"/>
  <c r="K74" i="7"/>
  <c r="M71" i="7"/>
  <c r="L71" i="7"/>
  <c r="K71" i="7"/>
  <c r="M70" i="7"/>
  <c r="L70" i="7"/>
  <c r="K70" i="7"/>
  <c r="M69" i="7"/>
  <c r="L69" i="7"/>
  <c r="K69" i="7"/>
  <c r="F64" i="7"/>
  <c r="F90" i="7" s="1"/>
  <c r="M63" i="7"/>
  <c r="L63" i="7"/>
  <c r="K63" i="7"/>
  <c r="M62" i="7"/>
  <c r="L62" i="7"/>
  <c r="K62" i="7"/>
  <c r="M61" i="7"/>
  <c r="L61" i="7"/>
  <c r="K61" i="7"/>
  <c r="M60" i="7"/>
  <c r="L60" i="7"/>
  <c r="K60" i="7"/>
  <c r="M59" i="7"/>
  <c r="L59" i="7"/>
  <c r="K59" i="7"/>
  <c r="M58" i="7"/>
  <c r="L58" i="7"/>
  <c r="K58" i="7"/>
  <c r="M57" i="7"/>
  <c r="L57" i="7"/>
  <c r="K57" i="7"/>
  <c r="M56" i="7"/>
  <c r="L56" i="7"/>
  <c r="K56" i="7"/>
  <c r="M55" i="7"/>
  <c r="L55" i="7"/>
  <c r="K55" i="7"/>
  <c r="M52" i="7"/>
  <c r="L52" i="7"/>
  <c r="K52" i="7"/>
  <c r="M51" i="7"/>
  <c r="L51" i="7"/>
  <c r="K51" i="7"/>
  <c r="M50" i="7"/>
  <c r="L50" i="7"/>
  <c r="K50" i="7"/>
  <c r="M49" i="7"/>
  <c r="L49" i="7"/>
  <c r="K49" i="7"/>
  <c r="M48" i="7"/>
  <c r="L48" i="7"/>
  <c r="K48" i="7"/>
  <c r="M47" i="7"/>
  <c r="L47" i="7"/>
  <c r="K47" i="7"/>
  <c r="M46" i="7"/>
  <c r="L46" i="7"/>
  <c r="K46" i="7"/>
  <c r="M45" i="7"/>
  <c r="L45" i="7"/>
  <c r="K45" i="7"/>
  <c r="M44" i="7"/>
  <c r="L44" i="7"/>
  <c r="K44" i="7"/>
  <c r="M41" i="7"/>
  <c r="L41" i="7"/>
  <c r="K41" i="7"/>
  <c r="M40" i="7"/>
  <c r="L40" i="7"/>
  <c r="K40" i="7"/>
  <c r="M39" i="7"/>
  <c r="L39" i="7"/>
  <c r="K39" i="7"/>
  <c r="M38" i="7"/>
  <c r="L38" i="7"/>
  <c r="K38" i="7"/>
  <c r="M37" i="7"/>
  <c r="L37" i="7"/>
  <c r="K37" i="7"/>
  <c r="M36" i="7"/>
  <c r="L36" i="7"/>
  <c r="K36" i="7"/>
  <c r="M35" i="7"/>
  <c r="L35" i="7"/>
  <c r="K35" i="7"/>
  <c r="M34" i="7"/>
  <c r="L34" i="7"/>
  <c r="K34" i="7"/>
  <c r="M33" i="7"/>
  <c r="L33" i="7"/>
  <c r="K33" i="7"/>
  <c r="M31" i="7"/>
  <c r="M67" i="7" s="1"/>
  <c r="M87" i="7" s="1"/>
  <c r="L31" i="7"/>
  <c r="L67" i="7" s="1"/>
  <c r="L87" i="7" s="1"/>
  <c r="K31" i="7"/>
  <c r="K67" i="7" s="1"/>
  <c r="K87" i="7" s="1"/>
  <c r="J31" i="7"/>
  <c r="J67" i="7" s="1"/>
  <c r="I31" i="7"/>
  <c r="I67" i="7" s="1"/>
  <c r="H31" i="7"/>
  <c r="H67" i="7" s="1"/>
  <c r="F28" i="7"/>
  <c r="F89" i="7" s="1"/>
  <c r="M27" i="7"/>
  <c r="L27" i="7"/>
  <c r="K27" i="7"/>
  <c r="M26" i="7"/>
  <c r="L26" i="7"/>
  <c r="K26" i="7"/>
  <c r="M25" i="7"/>
  <c r="L25" i="7"/>
  <c r="K25" i="7"/>
  <c r="M24" i="7"/>
  <c r="L24" i="7"/>
  <c r="K24" i="7"/>
  <c r="M23" i="7"/>
  <c r="L23" i="7"/>
  <c r="K23" i="7"/>
  <c r="M22" i="7"/>
  <c r="L22" i="7"/>
  <c r="K22" i="7"/>
  <c r="M21" i="7"/>
  <c r="L21" i="7"/>
  <c r="K21" i="7"/>
  <c r="M20" i="7"/>
  <c r="L20" i="7"/>
  <c r="K20" i="7"/>
  <c r="M19" i="7"/>
  <c r="L19" i="7"/>
  <c r="K19" i="7"/>
  <c r="M16" i="7"/>
  <c r="L16" i="7"/>
  <c r="K16" i="7"/>
  <c r="M15" i="7"/>
  <c r="L15" i="7"/>
  <c r="K15" i="7"/>
  <c r="M14" i="7"/>
  <c r="L14" i="7"/>
  <c r="K14" i="7"/>
  <c r="M11" i="7"/>
  <c r="L11" i="7"/>
  <c r="K11" i="7"/>
  <c r="M10" i="7"/>
  <c r="L10" i="7"/>
  <c r="K10" i="7"/>
  <c r="M9" i="7"/>
  <c r="L9" i="7"/>
  <c r="K9" i="7"/>
  <c r="B4" i="7"/>
  <c r="B5" i="7" s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B31" i="7" s="1"/>
  <c r="B32" i="7" s="1"/>
  <c r="B33" i="7" s="1"/>
  <c r="B34" i="7" s="1"/>
  <c r="B35" i="7" s="1"/>
  <c r="B36" i="7" s="1"/>
  <c r="B37" i="7" s="1"/>
  <c r="B38" i="7" s="1"/>
  <c r="B39" i="7" s="1"/>
  <c r="B40" i="7" s="1"/>
  <c r="B41" i="7" s="1"/>
  <c r="B42" i="7" s="1"/>
  <c r="B43" i="7" s="1"/>
  <c r="B44" i="7" s="1"/>
  <c r="B45" i="7" s="1"/>
  <c r="B46" i="7" s="1"/>
  <c r="B47" i="7" s="1"/>
  <c r="B48" i="7" s="1"/>
  <c r="B49" i="7" s="1"/>
  <c r="B50" i="7" s="1"/>
  <c r="B51" i="7" s="1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B72" i="7" s="1"/>
  <c r="B73" i="7" s="1"/>
  <c r="B74" i="7" s="1"/>
  <c r="B75" i="7" s="1"/>
  <c r="B76" i="7" s="1"/>
  <c r="B77" i="7" s="1"/>
  <c r="B78" i="7" s="1"/>
  <c r="B79" i="7" s="1"/>
  <c r="B80" i="7" s="1"/>
  <c r="B81" i="7" s="1"/>
  <c r="B82" i="7" s="1"/>
  <c r="B83" i="7" s="1"/>
  <c r="B84" i="7" s="1"/>
  <c r="D89" i="6"/>
  <c r="D90" i="6"/>
  <c r="D91" i="6"/>
  <c r="B30" i="8" l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B48" i="8" s="1"/>
  <c r="B49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85" i="8" s="1"/>
  <c r="B86" i="8" s="1"/>
  <c r="B87" i="8" s="1"/>
  <c r="B88" i="8" s="1"/>
  <c r="B89" i="8" s="1"/>
  <c r="B90" i="8" s="1"/>
  <c r="B91" i="8" s="1"/>
  <c r="B92" i="8" s="1"/>
  <c r="B93" i="8" s="1"/>
  <c r="B94" i="8" s="1"/>
  <c r="F93" i="8"/>
  <c r="F91" i="8"/>
  <c r="G91" i="8" s="1"/>
  <c r="F91" i="7"/>
  <c r="G91" i="7" s="1"/>
  <c r="F93" i="7"/>
  <c r="M84" i="8"/>
  <c r="M91" i="8" s="1"/>
  <c r="K84" i="8"/>
  <c r="K91" i="8" s="1"/>
  <c r="M28" i="8"/>
  <c r="M89" i="8" s="1"/>
  <c r="L64" i="8"/>
  <c r="L90" i="8" s="1"/>
  <c r="K28" i="8"/>
  <c r="K89" i="8" s="1"/>
  <c r="G61" i="8"/>
  <c r="K64" i="8"/>
  <c r="K90" i="8" s="1"/>
  <c r="L28" i="8"/>
  <c r="L89" i="8" s="1"/>
  <c r="M64" i="8"/>
  <c r="M90" i="8" s="1"/>
  <c r="L84" i="8"/>
  <c r="L91" i="8" s="1"/>
  <c r="L84" i="7"/>
  <c r="L91" i="7" s="1"/>
  <c r="K84" i="7"/>
  <c r="K91" i="7" s="1"/>
  <c r="M84" i="7"/>
  <c r="M91" i="7" s="1"/>
  <c r="L64" i="7"/>
  <c r="L90" i="7" s="1"/>
  <c r="M64" i="7"/>
  <c r="M90" i="7" s="1"/>
  <c r="K64" i="7"/>
  <c r="K90" i="7" s="1"/>
  <c r="M28" i="7"/>
  <c r="M89" i="7" s="1"/>
  <c r="G58" i="7"/>
  <c r="K28" i="7"/>
  <c r="K89" i="7" s="1"/>
  <c r="L28" i="7"/>
  <c r="L89" i="7" s="1"/>
  <c r="B4" i="6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K93" i="8" l="1"/>
  <c r="G89" i="8"/>
  <c r="L93" i="8"/>
  <c r="G90" i="8"/>
  <c r="G93" i="8" s="1"/>
  <c r="M93" i="8"/>
  <c r="K93" i="7"/>
  <c r="K95" i="7" s="1"/>
  <c r="L93" i="7"/>
  <c r="L95" i="7" s="1"/>
  <c r="G90" i="7"/>
  <c r="M93" i="7"/>
  <c r="G89" i="7"/>
  <c r="G14" i="8"/>
  <c r="G57" i="8"/>
  <c r="G63" i="8"/>
  <c r="G52" i="8"/>
  <c r="G47" i="8"/>
  <c r="G36" i="8"/>
  <c r="G75" i="8"/>
  <c r="G37" i="8"/>
  <c r="G55" i="8"/>
  <c r="G44" i="8"/>
  <c r="G83" i="8"/>
  <c r="G45" i="8"/>
  <c r="G35" i="8"/>
  <c r="G74" i="8"/>
  <c r="G60" i="8"/>
  <c r="G26" i="8"/>
  <c r="G76" i="8"/>
  <c r="G24" i="8"/>
  <c r="G51" i="8"/>
  <c r="G70" i="8"/>
  <c r="G40" i="8"/>
  <c r="G56" i="8"/>
  <c r="G79" i="8"/>
  <c r="G22" i="8"/>
  <c r="G41" i="8"/>
  <c r="G69" i="8"/>
  <c r="G21" i="8"/>
  <c r="G20" i="8"/>
  <c r="G19" i="8"/>
  <c r="G16" i="8"/>
  <c r="G15" i="8"/>
  <c r="G23" i="8"/>
  <c r="G46" i="8"/>
  <c r="G34" i="8"/>
  <c r="G27" i="8"/>
  <c r="G11" i="8"/>
  <c r="G62" i="8"/>
  <c r="G50" i="8"/>
  <c r="G38" i="8"/>
  <c r="G25" i="8"/>
  <c r="G9" i="8"/>
  <c r="G81" i="8"/>
  <c r="G58" i="8"/>
  <c r="G39" i="8"/>
  <c r="G59" i="8"/>
  <c r="G82" i="8"/>
  <c r="G48" i="8"/>
  <c r="G71" i="8"/>
  <c r="G10" i="8"/>
  <c r="G33" i="8"/>
  <c r="G49" i="8"/>
  <c r="G80" i="8"/>
  <c r="G14" i="7"/>
  <c r="G74" i="7"/>
  <c r="G21" i="7"/>
  <c r="G20" i="7"/>
  <c r="G45" i="7"/>
  <c r="G51" i="7"/>
  <c r="G38" i="7"/>
  <c r="G61" i="7"/>
  <c r="G71" i="7"/>
  <c r="G69" i="7"/>
  <c r="G24" i="7"/>
  <c r="G10" i="7"/>
  <c r="G57" i="7"/>
  <c r="G23" i="7"/>
  <c r="G47" i="7"/>
  <c r="G70" i="7"/>
  <c r="G56" i="7"/>
  <c r="G9" i="7"/>
  <c r="G37" i="7"/>
  <c r="G27" i="7"/>
  <c r="G62" i="7"/>
  <c r="G22" i="7"/>
  <c r="G55" i="7"/>
  <c r="G40" i="7"/>
  <c r="G75" i="7"/>
  <c r="G36" i="7"/>
  <c r="G80" i="7"/>
  <c r="G46" i="7"/>
  <c r="G81" i="7"/>
  <c r="G11" i="7"/>
  <c r="G25" i="7"/>
  <c r="G41" i="7"/>
  <c r="G15" i="7"/>
  <c r="G35" i="7"/>
  <c r="G63" i="7"/>
  <c r="G52" i="7"/>
  <c r="G79" i="7"/>
  <c r="G26" i="7"/>
  <c r="G19" i="7"/>
  <c r="G50" i="7"/>
  <c r="G48" i="7"/>
  <c r="G33" i="7"/>
  <c r="G76" i="7"/>
  <c r="G16" i="7"/>
  <c r="G39" i="7"/>
  <c r="G59" i="7"/>
  <c r="G82" i="7"/>
  <c r="G60" i="7"/>
  <c r="G83" i="7"/>
  <c r="G44" i="7"/>
  <c r="G49" i="7"/>
  <c r="G34" i="7"/>
  <c r="F28" i="6"/>
  <c r="F89" i="6" s="1"/>
  <c r="F84" i="6"/>
  <c r="F91" i="6" s="1"/>
  <c r="F64" i="6"/>
  <c r="F90" i="6" s="1"/>
  <c r="M83" i="6"/>
  <c r="L83" i="6"/>
  <c r="K83" i="6"/>
  <c r="M82" i="6"/>
  <c r="L82" i="6"/>
  <c r="K82" i="6"/>
  <c r="M81" i="6"/>
  <c r="L81" i="6"/>
  <c r="K81" i="6"/>
  <c r="M80" i="6"/>
  <c r="L80" i="6"/>
  <c r="K80" i="6"/>
  <c r="M79" i="6"/>
  <c r="L79" i="6"/>
  <c r="K79" i="6"/>
  <c r="M76" i="6"/>
  <c r="L76" i="6"/>
  <c r="K76" i="6"/>
  <c r="M75" i="6"/>
  <c r="L75" i="6"/>
  <c r="K75" i="6"/>
  <c r="M74" i="6"/>
  <c r="L74" i="6"/>
  <c r="K74" i="6"/>
  <c r="M71" i="6"/>
  <c r="L71" i="6"/>
  <c r="K71" i="6"/>
  <c r="M70" i="6"/>
  <c r="L70" i="6"/>
  <c r="K70" i="6"/>
  <c r="M69" i="6"/>
  <c r="L69" i="6"/>
  <c r="K69" i="6"/>
  <c r="M63" i="6"/>
  <c r="L63" i="6"/>
  <c r="K63" i="6"/>
  <c r="M62" i="6"/>
  <c r="L62" i="6"/>
  <c r="K62" i="6"/>
  <c r="M61" i="6"/>
  <c r="L61" i="6"/>
  <c r="K61" i="6"/>
  <c r="M60" i="6"/>
  <c r="L60" i="6"/>
  <c r="K60" i="6"/>
  <c r="M59" i="6"/>
  <c r="L59" i="6"/>
  <c r="K59" i="6"/>
  <c r="M58" i="6"/>
  <c r="L58" i="6"/>
  <c r="K58" i="6"/>
  <c r="M57" i="6"/>
  <c r="L57" i="6"/>
  <c r="K57" i="6"/>
  <c r="M56" i="6"/>
  <c r="L56" i="6"/>
  <c r="K56" i="6"/>
  <c r="M55" i="6"/>
  <c r="L55" i="6"/>
  <c r="K55" i="6"/>
  <c r="M52" i="6"/>
  <c r="L52" i="6"/>
  <c r="K52" i="6"/>
  <c r="M51" i="6"/>
  <c r="L51" i="6"/>
  <c r="K51" i="6"/>
  <c r="M50" i="6"/>
  <c r="L50" i="6"/>
  <c r="K50" i="6"/>
  <c r="M49" i="6"/>
  <c r="L49" i="6"/>
  <c r="K49" i="6"/>
  <c r="M48" i="6"/>
  <c r="L48" i="6"/>
  <c r="K48" i="6"/>
  <c r="M47" i="6"/>
  <c r="L47" i="6"/>
  <c r="K47" i="6"/>
  <c r="M46" i="6"/>
  <c r="L46" i="6"/>
  <c r="K46" i="6"/>
  <c r="M45" i="6"/>
  <c r="L45" i="6"/>
  <c r="K45" i="6"/>
  <c r="M44" i="6"/>
  <c r="L44" i="6"/>
  <c r="K44" i="6"/>
  <c r="M41" i="6"/>
  <c r="L41" i="6"/>
  <c r="K41" i="6"/>
  <c r="M40" i="6"/>
  <c r="L40" i="6"/>
  <c r="K40" i="6"/>
  <c r="M39" i="6"/>
  <c r="L39" i="6"/>
  <c r="K39" i="6"/>
  <c r="M38" i="6"/>
  <c r="L38" i="6"/>
  <c r="K38" i="6"/>
  <c r="M37" i="6"/>
  <c r="L37" i="6"/>
  <c r="K37" i="6"/>
  <c r="M36" i="6"/>
  <c r="L36" i="6"/>
  <c r="K36" i="6"/>
  <c r="M35" i="6"/>
  <c r="L35" i="6"/>
  <c r="K35" i="6"/>
  <c r="M34" i="6"/>
  <c r="L34" i="6"/>
  <c r="K34" i="6"/>
  <c r="M33" i="6"/>
  <c r="L33" i="6"/>
  <c r="K33" i="6"/>
  <c r="M27" i="6"/>
  <c r="L27" i="6"/>
  <c r="K27" i="6"/>
  <c r="M26" i="6"/>
  <c r="L26" i="6"/>
  <c r="K26" i="6"/>
  <c r="M25" i="6"/>
  <c r="L25" i="6"/>
  <c r="K25" i="6"/>
  <c r="M24" i="6"/>
  <c r="L24" i="6"/>
  <c r="K24" i="6"/>
  <c r="M23" i="6"/>
  <c r="L23" i="6"/>
  <c r="K23" i="6"/>
  <c r="M22" i="6"/>
  <c r="L22" i="6"/>
  <c r="K22" i="6"/>
  <c r="M21" i="6"/>
  <c r="L21" i="6"/>
  <c r="K21" i="6"/>
  <c r="M20" i="6"/>
  <c r="L20" i="6"/>
  <c r="K20" i="6"/>
  <c r="M19" i="6"/>
  <c r="L19" i="6"/>
  <c r="K19" i="6"/>
  <c r="M16" i="6"/>
  <c r="L16" i="6"/>
  <c r="K16" i="6"/>
  <c r="M15" i="6"/>
  <c r="L15" i="6"/>
  <c r="K15" i="6"/>
  <c r="M14" i="6"/>
  <c r="L14" i="6"/>
  <c r="K14" i="6"/>
  <c r="M11" i="6"/>
  <c r="L11" i="6"/>
  <c r="K11" i="6"/>
  <c r="M10" i="6"/>
  <c r="L10" i="6"/>
  <c r="K10" i="6"/>
  <c r="M9" i="6"/>
  <c r="L9" i="6"/>
  <c r="K9" i="6"/>
  <c r="J31" i="6"/>
  <c r="J67" i="6" s="1"/>
  <c r="I31" i="6"/>
  <c r="I67" i="6" s="1"/>
  <c r="K31" i="6"/>
  <c r="K67" i="6" s="1"/>
  <c r="K87" i="6" s="1"/>
  <c r="M95" i="8" l="1"/>
  <c r="L95" i="8"/>
  <c r="K95" i="8"/>
  <c r="G93" i="7"/>
  <c r="M95" i="7"/>
  <c r="K84" i="6"/>
  <c r="K91" i="6" s="1"/>
  <c r="F93" i="6"/>
  <c r="G91" i="6"/>
  <c r="G90" i="6"/>
  <c r="M84" i="6"/>
  <c r="M91" i="6" s="1"/>
  <c r="L84" i="6"/>
  <c r="L91" i="6" s="1"/>
  <c r="G89" i="6"/>
  <c r="L64" i="6"/>
  <c r="L90" i="6" s="1"/>
  <c r="K64" i="6"/>
  <c r="K90" i="6" s="1"/>
  <c r="M64" i="6"/>
  <c r="M90" i="6" s="1"/>
  <c r="M31" i="6"/>
  <c r="M67" i="6" s="1"/>
  <c r="M87" i="6" s="1"/>
  <c r="K28" i="6"/>
  <c r="K89" i="6" s="1"/>
  <c r="L31" i="6"/>
  <c r="L67" i="6" s="1"/>
  <c r="L87" i="6" s="1"/>
  <c r="M28" i="6"/>
  <c r="M89" i="6" s="1"/>
  <c r="L28" i="6"/>
  <c r="L89" i="6" s="1"/>
  <c r="H31" i="6"/>
  <c r="H67" i="6" s="1"/>
  <c r="G93" i="6" l="1"/>
  <c r="K93" i="6"/>
  <c r="M93" i="6"/>
  <c r="L93" i="6"/>
  <c r="G83" i="6"/>
  <c r="G82" i="6"/>
  <c r="G81" i="6"/>
  <c r="G80" i="6"/>
  <c r="G79" i="6"/>
  <c r="G76" i="6"/>
  <c r="G75" i="6"/>
  <c r="G74" i="6"/>
  <c r="G70" i="6"/>
  <c r="G69" i="6"/>
  <c r="G71" i="6"/>
  <c r="G63" i="6"/>
  <c r="G60" i="6"/>
  <c r="G58" i="6"/>
  <c r="G56" i="6"/>
  <c r="G62" i="6"/>
  <c r="G61" i="6"/>
  <c r="G59" i="6"/>
  <c r="G57" i="6"/>
  <c r="G55" i="6"/>
  <c r="G27" i="6"/>
  <c r="G52" i="6"/>
  <c r="G51" i="6"/>
  <c r="G50" i="6"/>
  <c r="G49" i="6"/>
  <c r="G48" i="6"/>
  <c r="G47" i="6"/>
  <c r="G46" i="6"/>
  <c r="G45" i="6"/>
  <c r="G44" i="6"/>
  <c r="G41" i="6"/>
  <c r="G37" i="6"/>
  <c r="G39" i="6"/>
  <c r="G38" i="6"/>
  <c r="G40" i="6"/>
  <c r="G36" i="6"/>
  <c r="G11" i="6"/>
  <c r="G21" i="6"/>
  <c r="G15" i="6"/>
  <c r="G22" i="6"/>
  <c r="G33" i="6"/>
  <c r="G9" i="6"/>
  <c r="G16" i="6"/>
  <c r="G23" i="6"/>
  <c r="G35" i="6"/>
  <c r="G10" i="6"/>
  <c r="G19" i="6"/>
  <c r="G25" i="6"/>
  <c r="G26" i="6"/>
  <c r="G14" i="6"/>
  <c r="G20" i="6"/>
  <c r="G24" i="6"/>
  <c r="G34" i="6"/>
  <c r="L95" i="6" l="1"/>
  <c r="K95" i="6"/>
  <c r="M95" i="6"/>
</calcChain>
</file>

<file path=xl/sharedStrings.xml><?xml version="1.0" encoding="utf-8"?>
<sst xmlns="http://schemas.openxmlformats.org/spreadsheetml/2006/main" count="362" uniqueCount="77">
  <si>
    <t>Gewichtung</t>
  </si>
  <si>
    <t>Kriterium 3</t>
  </si>
  <si>
    <t>Kriterium 1</t>
  </si>
  <si>
    <t>Kriterium 2</t>
  </si>
  <si>
    <t>Punktzahl</t>
  </si>
  <si>
    <t>A.3 Qualitative Kriterien</t>
  </si>
  <si>
    <t>Kriterium 4</t>
  </si>
  <si>
    <t>Kriterium 5</t>
  </si>
  <si>
    <t>Kriterium 6</t>
  </si>
  <si>
    <t>Kriterium 7</t>
  </si>
  <si>
    <t>Kriterium 8</t>
  </si>
  <si>
    <t>B.3 Qualitative Kriterien</t>
  </si>
  <si>
    <t>C.3 Qualitative Kriterien</t>
  </si>
  <si>
    <t>beeinflusst das Gesamtergebnis zu … %</t>
  </si>
  <si>
    <t>Standard-PKW/
E-Car</t>
  </si>
  <si>
    <t>A. Informationsbeschaffung, Auswahl und Kauf</t>
  </si>
  <si>
    <t>Kriterium 9</t>
  </si>
  <si>
    <t>B. Nutzungsphase</t>
  </si>
  <si>
    <t>C. Verkauf und Entsorgung</t>
  </si>
  <si>
    <t>Punktwerte</t>
  </si>
  <si>
    <t>Gewichtete Punktwerte</t>
  </si>
  <si>
    <t>Gesamtwertung A. Informationsbeschaffung, Auswahl und Kauf</t>
  </si>
  <si>
    <t>Gesamtwertung B. Nutzungsphase</t>
  </si>
  <si>
    <t>Gesamtwertung C. Verkauf und Entsorgung</t>
  </si>
  <si>
    <t>Rang</t>
  </si>
  <si>
    <t>C</t>
  </si>
  <si>
    <t>D</t>
  </si>
  <si>
    <t>E</t>
  </si>
  <si>
    <t>J</t>
  </si>
  <si>
    <t>K</t>
  </si>
  <si>
    <t>L</t>
  </si>
  <si>
    <t>M</t>
  </si>
  <si>
    <t>N</t>
  </si>
  <si>
    <t>O</t>
  </si>
  <si>
    <t>P</t>
  </si>
  <si>
    <t>Q</t>
  </si>
  <si>
    <t>Scoring-Modell</t>
  </si>
  <si>
    <t>B</t>
  </si>
  <si>
    <t>A.1  Wirtschaftlichkeitskriterien</t>
  </si>
  <si>
    <t>A.2  Produktivitätskriterien</t>
  </si>
  <si>
    <t>B.1  Wirtschaftlichkeitskriterien</t>
  </si>
  <si>
    <t>B.2  Produktivitätskriterien</t>
  </si>
  <si>
    <t>C.1  Wirtschaftlichkeitskriterien</t>
  </si>
  <si>
    <t>C.2  Produktivitätskriterien</t>
  </si>
  <si>
    <r>
      <rPr>
        <sz val="11"/>
        <color theme="1"/>
        <rFont val="Calibri"/>
        <family val="2"/>
      </rPr>
      <t>©</t>
    </r>
    <r>
      <rPr>
        <sz val="8.8000000000000007"/>
        <color theme="1"/>
        <rFont val="Calibri"/>
        <family val="2"/>
      </rPr>
      <t xml:space="preserve"> Prof. Dr. Stefan Bongard 2013</t>
    </r>
  </si>
  <si>
    <t>Gesamtergebnis:</t>
  </si>
  <si>
    <t>Kaufpreis</t>
  </si>
  <si>
    <t>Lebensdauer</t>
  </si>
  <si>
    <t>Klimaschutz</t>
  </si>
  <si>
    <t>Mitsubishi
i-MiEV</t>
  </si>
  <si>
    <t>VW Polo 1.2
BlueMotion Technology</t>
  </si>
  <si>
    <t>Energiekosten</t>
  </si>
  <si>
    <r>
      <t>CO</t>
    </r>
    <r>
      <rPr>
        <vertAlign val="sub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-Emissionen</t>
    </r>
  </si>
  <si>
    <t>Fahrstil</t>
  </si>
  <si>
    <t>Wertverlust</t>
  </si>
  <si>
    <t>Entsorgungsrisiken</t>
  </si>
  <si>
    <t>Energiepreisentwicklung</t>
  </si>
  <si>
    <t>Emotionalität</t>
  </si>
  <si>
    <t>Garantie</t>
  </si>
  <si>
    <t>Innovativität</t>
  </si>
  <si>
    <t>Kfz-Versicherung</t>
  </si>
  <si>
    <t>Kfz-Steuer</t>
  </si>
  <si>
    <t>Wartung/Pflege/Reparatur</t>
  </si>
  <si>
    <t>CO2-Emissionen</t>
  </si>
  <si>
    <t>Drehmoment</t>
  </si>
  <si>
    <t>Innen-/Außengeräusche</t>
  </si>
  <si>
    <t>Zusatznutzen</t>
  </si>
  <si>
    <t>Mobilitätsverhalten</t>
  </si>
  <si>
    <t>F</t>
  </si>
  <si>
    <t>G</t>
  </si>
  <si>
    <t>H</t>
  </si>
  <si>
    <t>I</t>
  </si>
  <si>
    <t>= Eingabefelder für Fahrzeugalternativen, Gewichte und Punktwerte</t>
  </si>
  <si>
    <t>Kriterien-
Gewicht</t>
  </si>
  <si>
    <t>Summe der Kriteriengewichte</t>
  </si>
  <si>
    <t>Gew. Punktzahl</t>
  </si>
  <si>
    <t>Summe der gewichteten Punktwerte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</si>
</sst>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0"/>
      <color theme="1" tint="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theme="1"/>
      <name val="Calibri"/>
      <family val="2"/>
    </font>
    <font>
      <sz val="8.8000000000000007"/>
      <color theme="1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gray125">
        <bgColor auto="1"/>
      </patternFill>
    </fill>
    <fill>
      <patternFill patternType="gray125">
        <bgColor theme="0"/>
      </patternFill>
    </fill>
    <fill>
      <patternFill patternType="solid">
        <fgColor theme="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thin">
        <color auto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theme="0" tint="-0.24994659260841701"/>
      </left>
      <right/>
      <top/>
      <bottom style="thin">
        <color auto="1"/>
      </bottom>
      <diagonal/>
    </border>
    <border>
      <left style="thin">
        <color theme="0" tint="-0.24994659260841701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2499465926084170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2499465926084170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24994659260841701"/>
      </right>
      <top/>
      <bottom style="thin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  <border>
      <left style="medium">
        <color indexed="64"/>
      </left>
      <right style="thin">
        <color theme="0" tint="-0.2499465926084170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24994659260841701"/>
      </left>
      <right style="medium">
        <color indexed="64"/>
      </right>
      <top/>
      <bottom/>
      <diagonal/>
    </border>
    <border>
      <left style="thin">
        <color theme="0" tint="-0.2499465926084170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thin">
        <color theme="1"/>
      </bottom>
      <diagonal/>
    </border>
    <border>
      <left style="thin">
        <color theme="0" tint="-0.24994659260841701"/>
      </left>
      <right/>
      <top/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 tint="-0.2499465926084170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 applyFill="1"/>
    <xf numFmtId="0" fontId="6" fillId="0" borderId="0" xfId="0" applyFont="1" applyFill="1" applyAlignment="1">
      <alignment horizontal="right"/>
    </xf>
    <xf numFmtId="0" fontId="5" fillId="0" borderId="0" xfId="0" applyFont="1" applyBorder="1" applyAlignment="1">
      <alignment horizontal="right" vertical="center" indent="1"/>
    </xf>
    <xf numFmtId="0" fontId="4" fillId="3" borderId="0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indent="3"/>
    </xf>
    <xf numFmtId="0" fontId="3" fillId="0" borderId="5" xfId="0" applyFont="1" applyFill="1" applyBorder="1" applyAlignment="1">
      <alignment horizontal="left" vertical="center" indent="3"/>
    </xf>
    <xf numFmtId="0" fontId="9" fillId="0" borderId="0" xfId="0" applyFont="1" applyBorder="1" applyAlignment="1">
      <alignment horizontal="left" vertical="center" indent="7"/>
    </xf>
    <xf numFmtId="0" fontId="11" fillId="2" borderId="0" xfId="0" applyFont="1" applyFill="1" applyBorder="1" applyAlignment="1">
      <alignment horizontal="left" vertical="center" indent="7"/>
    </xf>
    <xf numFmtId="0" fontId="11" fillId="0" borderId="0" xfId="0" applyFont="1" applyBorder="1" applyAlignment="1">
      <alignment horizontal="left" vertical="center" indent="7"/>
    </xf>
    <xf numFmtId="0" fontId="0" fillId="0" borderId="4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4" fillId="2" borderId="0" xfId="0" applyFont="1" applyFill="1" applyBorder="1" applyAlignment="1">
      <alignment horizontal="left" vertical="center" indent="7"/>
    </xf>
    <xf numFmtId="0" fontId="14" fillId="0" borderId="0" xfId="0" applyFont="1" applyBorder="1" applyAlignment="1">
      <alignment horizontal="left" vertical="center" indent="7"/>
    </xf>
    <xf numFmtId="0" fontId="9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0" xfId="0" applyAlignment="1"/>
    <xf numFmtId="0" fontId="10" fillId="0" borderId="0" xfId="0" applyFont="1" applyFill="1" applyBorder="1" applyAlignment="1">
      <alignment horizontal="left" vertical="center" indent="1"/>
    </xf>
    <xf numFmtId="0" fontId="7" fillId="0" borderId="9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2" fillId="3" borderId="8" xfId="0" applyFont="1" applyFill="1" applyBorder="1" applyAlignment="1">
      <alignment vertical="center"/>
    </xf>
    <xf numFmtId="0" fontId="2" fillId="0" borderId="0" xfId="0" applyFont="1" applyAlignment="1"/>
    <xf numFmtId="0" fontId="2" fillId="0" borderId="7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9" fontId="2" fillId="0" borderId="0" xfId="1" applyFont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9" fontId="6" fillId="4" borderId="16" xfId="1" applyFont="1" applyFill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7" fillId="0" borderId="17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7" fillId="0" borderId="18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13" fillId="3" borderId="15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0" borderId="31" xfId="0" applyBorder="1"/>
    <xf numFmtId="0" fontId="7" fillId="0" borderId="0" xfId="0" applyFont="1" applyBorder="1" applyAlignment="1">
      <alignment vertical="center"/>
    </xf>
    <xf numFmtId="0" fontId="0" fillId="0" borderId="0" xfId="0" applyBorder="1"/>
    <xf numFmtId="0" fontId="16" fillId="0" borderId="0" xfId="0" applyFont="1" applyBorder="1" applyAlignment="1">
      <alignment vertical="center"/>
    </xf>
    <xf numFmtId="0" fontId="17" fillId="0" borderId="0" xfId="0" applyFont="1"/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left"/>
    </xf>
    <xf numFmtId="0" fontId="6" fillId="7" borderId="19" xfId="0" applyFont="1" applyFill="1" applyBorder="1" applyAlignment="1">
      <alignment horizontal="center"/>
    </xf>
    <xf numFmtId="0" fontId="6" fillId="1" borderId="19" xfId="0" applyFont="1" applyFill="1" applyBorder="1" applyAlignment="1">
      <alignment horizontal="center"/>
    </xf>
    <xf numFmtId="0" fontId="6" fillId="6" borderId="12" xfId="0" quotePrefix="1" applyFont="1" applyFill="1" applyBorder="1" applyAlignment="1">
      <alignment horizontal="center"/>
    </xf>
    <xf numFmtId="0" fontId="6" fillId="6" borderId="11" xfId="0" quotePrefix="1" applyFont="1" applyFill="1" applyBorder="1" applyAlignment="1">
      <alignment horizontal="center"/>
    </xf>
    <xf numFmtId="0" fontId="6" fillId="6" borderId="27" xfId="0" quotePrefix="1" applyFont="1" applyFill="1" applyBorder="1" applyAlignment="1">
      <alignment horizontal="center"/>
    </xf>
    <xf numFmtId="0" fontId="22" fillId="8" borderId="34" xfId="0" applyFont="1" applyFill="1" applyBorder="1" applyAlignment="1">
      <alignment vertical="center"/>
    </xf>
    <xf numFmtId="0" fontId="7" fillId="8" borderId="35" xfId="0" applyFont="1" applyFill="1" applyBorder="1" applyAlignment="1">
      <alignment vertical="center"/>
    </xf>
    <xf numFmtId="0" fontId="21" fillId="8" borderId="7" xfId="0" applyFont="1" applyFill="1" applyBorder="1" applyAlignment="1">
      <alignment horizontal="left" vertical="center" indent="1"/>
    </xf>
    <xf numFmtId="0" fontId="12" fillId="8" borderId="2" xfId="0" applyFont="1" applyFill="1" applyBorder="1" applyAlignment="1">
      <alignment vertical="center"/>
    </xf>
    <xf numFmtId="0" fontId="20" fillId="8" borderId="22" xfId="0" applyFont="1" applyFill="1" applyBorder="1" applyAlignment="1">
      <alignment horizontal="center"/>
    </xf>
    <xf numFmtId="0" fontId="20" fillId="8" borderId="29" xfId="0" applyFont="1" applyFill="1" applyBorder="1" applyAlignment="1">
      <alignment horizontal="center"/>
    </xf>
    <xf numFmtId="0" fontId="20" fillId="8" borderId="23" xfId="0" applyFont="1" applyFill="1" applyBorder="1" applyAlignment="1">
      <alignment horizontal="center"/>
    </xf>
    <xf numFmtId="0" fontId="20" fillId="8" borderId="31" xfId="0" applyFont="1" applyFill="1" applyBorder="1"/>
    <xf numFmtId="0" fontId="12" fillId="8" borderId="0" xfId="0" applyFont="1" applyFill="1" applyBorder="1" applyAlignment="1">
      <alignment vertical="center"/>
    </xf>
    <xf numFmtId="0" fontId="20" fillId="8" borderId="0" xfId="0" applyFont="1" applyFill="1" applyBorder="1"/>
    <xf numFmtId="0" fontId="4" fillId="8" borderId="13" xfId="0" applyFont="1" applyFill="1" applyBorder="1" applyAlignment="1">
      <alignment horizontal="left" vertical="center" indent="1"/>
    </xf>
    <xf numFmtId="0" fontId="12" fillId="8" borderId="33" xfId="0" applyFont="1" applyFill="1" applyBorder="1" applyAlignment="1">
      <alignment vertical="center"/>
    </xf>
    <xf numFmtId="0" fontId="19" fillId="8" borderId="24" xfId="0" applyFont="1" applyFill="1" applyBorder="1" applyAlignment="1">
      <alignment horizontal="center" vertical="center"/>
    </xf>
    <xf numFmtId="0" fontId="19" fillId="8" borderId="14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/>
    </xf>
    <xf numFmtId="9" fontId="19" fillId="8" borderId="23" xfId="0" applyNumberFormat="1" applyFont="1" applyFill="1" applyBorder="1" applyAlignment="1">
      <alignment horizontal="right" vertical="center"/>
    </xf>
    <xf numFmtId="0" fontId="23" fillId="2" borderId="2" xfId="0" applyFont="1" applyFill="1" applyBorder="1" applyAlignment="1">
      <alignment vertical="center"/>
    </xf>
    <xf numFmtId="0" fontId="6" fillId="4" borderId="15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left"/>
    </xf>
    <xf numFmtId="0" fontId="25" fillId="6" borderId="36" xfId="0" quotePrefix="1" applyFont="1" applyFill="1" applyBorder="1" applyAlignment="1">
      <alignment horizontal="center" vertical="center" wrapText="1"/>
    </xf>
    <xf numFmtId="0" fontId="6" fillId="4" borderId="38" xfId="0" applyFont="1" applyFill="1" applyBorder="1" applyAlignment="1">
      <alignment horizontal="center" vertical="center" wrapText="1"/>
    </xf>
    <xf numFmtId="0" fontId="6" fillId="4" borderId="35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19" fillId="8" borderId="13" xfId="0" applyFont="1" applyFill="1" applyBorder="1" applyAlignment="1">
      <alignment horizontal="center" vertical="center"/>
    </xf>
    <xf numFmtId="0" fontId="19" fillId="8" borderId="34" xfId="0" applyFont="1" applyFill="1" applyBorder="1" applyAlignment="1">
      <alignment horizontal="center" vertical="center"/>
    </xf>
    <xf numFmtId="0" fontId="19" fillId="8" borderId="37" xfId="0" applyFont="1" applyFill="1" applyBorder="1" applyAlignment="1">
      <alignment horizontal="center" vertical="center"/>
    </xf>
    <xf numFmtId="0" fontId="19" fillId="8" borderId="35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0" fillId="0" borderId="32" xfId="0" applyBorder="1"/>
    <xf numFmtId="0" fontId="20" fillId="8" borderId="37" xfId="0" applyFont="1" applyFill="1" applyBorder="1" applyAlignment="1">
      <alignment horizontal="center" vertical="center"/>
    </xf>
    <xf numFmtId="9" fontId="19" fillId="8" borderId="35" xfId="0" applyNumberFormat="1" applyFont="1" applyFill="1" applyBorder="1" applyAlignment="1">
      <alignment horizontal="center" vertical="center"/>
    </xf>
    <xf numFmtId="0" fontId="2" fillId="6" borderId="0" xfId="0" applyFont="1" applyFill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2" fillId="0" borderId="34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Larissa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95"/>
  <sheetViews>
    <sheetView topLeftCell="B1" zoomScale="90" zoomScaleNormal="90" workbookViewId="0">
      <selection activeCell="H7" sqref="H7"/>
    </sheetView>
  </sheetViews>
  <sheetFormatPr baseColWidth="10" defaultRowHeight="15" x14ac:dyDescent="0.25"/>
  <cols>
    <col min="1" max="1" width="18" customWidth="1"/>
    <col min="2" max="2" width="11.42578125" style="46"/>
    <col min="3" max="3" width="6.7109375" customWidth="1"/>
    <col min="4" max="4" width="21.140625" customWidth="1"/>
    <col min="5" max="5" width="42" style="28" customWidth="1"/>
    <col min="6" max="6" width="11.7109375" style="2" customWidth="1"/>
    <col min="7" max="7" width="14" style="2" customWidth="1"/>
    <col min="8" max="13" width="14.7109375" style="1" customWidth="1"/>
  </cols>
  <sheetData>
    <row r="2" spans="2:13" x14ac:dyDescent="0.25">
      <c r="B2" s="85" t="s">
        <v>37</v>
      </c>
      <c r="C2" s="86" t="s">
        <v>25</v>
      </c>
      <c r="D2" s="87" t="s">
        <v>26</v>
      </c>
      <c r="E2" s="85" t="s">
        <v>27</v>
      </c>
      <c r="F2" s="88" t="s">
        <v>68</v>
      </c>
      <c r="G2" s="88" t="s">
        <v>69</v>
      </c>
      <c r="H2" s="85" t="s">
        <v>70</v>
      </c>
      <c r="I2" s="85" t="s">
        <v>71</v>
      </c>
      <c r="J2" s="85" t="s">
        <v>28</v>
      </c>
      <c r="K2" s="85" t="s">
        <v>29</v>
      </c>
      <c r="L2" s="85" t="s">
        <v>30</v>
      </c>
      <c r="M2" s="85" t="s">
        <v>31</v>
      </c>
    </row>
    <row r="3" spans="2:13" x14ac:dyDescent="0.25">
      <c r="B3" s="85">
        <v>3</v>
      </c>
      <c r="D3" s="84" t="s">
        <v>44</v>
      </c>
    </row>
    <row r="4" spans="2:13" ht="15.75" thickBot="1" x14ac:dyDescent="0.3">
      <c r="B4" s="85">
        <f>B3+1</f>
        <v>4</v>
      </c>
      <c r="F4" s="134"/>
      <c r="G4" s="135" t="s">
        <v>72</v>
      </c>
      <c r="H4" s="46"/>
      <c r="I4" s="46"/>
      <c r="J4" s="46"/>
      <c r="K4" s="46"/>
    </row>
    <row r="5" spans="2:13" ht="33.75" customHeight="1" thickBot="1" x14ac:dyDescent="0.3">
      <c r="B5" s="85">
        <f t="shared" ref="B5:B68" si="0">B4+1</f>
        <v>5</v>
      </c>
      <c r="D5" s="95" t="s">
        <v>36</v>
      </c>
      <c r="E5" s="96"/>
      <c r="F5" s="40"/>
      <c r="G5" s="40"/>
      <c r="H5" s="24"/>
      <c r="I5" s="24"/>
      <c r="J5" s="24"/>
      <c r="K5" s="24"/>
      <c r="L5" s="24"/>
      <c r="M5" s="24"/>
    </row>
    <row r="6" spans="2:13" ht="15.75" thickBot="1" x14ac:dyDescent="0.3">
      <c r="B6" s="85">
        <f t="shared" si="0"/>
        <v>6</v>
      </c>
      <c r="C6" s="1"/>
      <c r="F6" s="136" t="s">
        <v>0</v>
      </c>
      <c r="G6" s="119"/>
      <c r="H6" s="137" t="s">
        <v>19</v>
      </c>
      <c r="I6" s="138"/>
      <c r="J6" s="139"/>
      <c r="K6" s="137" t="s">
        <v>20</v>
      </c>
      <c r="L6" s="138"/>
      <c r="M6" s="139"/>
    </row>
    <row r="7" spans="2:13" ht="39" thickBot="1" x14ac:dyDescent="0.3">
      <c r="B7" s="85">
        <f t="shared" si="0"/>
        <v>7</v>
      </c>
      <c r="C7" s="45"/>
      <c r="D7" s="7" t="s">
        <v>15</v>
      </c>
      <c r="E7" s="38"/>
      <c r="F7" s="116" t="s">
        <v>73</v>
      </c>
      <c r="G7" s="117" t="s">
        <v>13</v>
      </c>
      <c r="H7" s="115" t="s">
        <v>14</v>
      </c>
      <c r="I7" s="115" t="s">
        <v>14</v>
      </c>
      <c r="J7" s="115" t="s">
        <v>14</v>
      </c>
      <c r="K7" s="113" t="str">
        <f>H7</f>
        <v>Standard-PKW/
E-Car</v>
      </c>
      <c r="L7" s="113" t="str">
        <f>I7</f>
        <v>Standard-PKW/
E-Car</v>
      </c>
      <c r="M7" s="113" t="str">
        <f>J7</f>
        <v>Standard-PKW/
E-Car</v>
      </c>
    </row>
    <row r="8" spans="2:13" ht="15.75" x14ac:dyDescent="0.25">
      <c r="B8" s="85">
        <f t="shared" si="0"/>
        <v>8</v>
      </c>
      <c r="D8" s="8" t="s">
        <v>38</v>
      </c>
      <c r="E8" s="27"/>
      <c r="F8" s="47"/>
      <c r="G8" s="48"/>
      <c r="H8" s="59" t="s">
        <v>4</v>
      </c>
      <c r="I8" s="26" t="s">
        <v>4</v>
      </c>
      <c r="J8" s="60" t="s">
        <v>4</v>
      </c>
      <c r="K8" s="59" t="s">
        <v>75</v>
      </c>
      <c r="L8" s="26" t="str">
        <f>K8</f>
        <v>Gew. Punktzahl</v>
      </c>
      <c r="M8" s="72" t="str">
        <f>L8</f>
        <v>Gew. Punktzahl</v>
      </c>
    </row>
    <row r="9" spans="2:13" x14ac:dyDescent="0.25">
      <c r="B9" s="85">
        <f t="shared" si="0"/>
        <v>9</v>
      </c>
      <c r="D9" s="11" t="s">
        <v>2</v>
      </c>
      <c r="E9" s="29"/>
      <c r="F9" s="90">
        <v>10</v>
      </c>
      <c r="G9" s="49">
        <f>F9/$F$93</f>
        <v>1.8867924528301886E-2</v>
      </c>
      <c r="H9" s="92">
        <v>5</v>
      </c>
      <c r="I9" s="93">
        <v>5</v>
      </c>
      <c r="J9" s="94">
        <v>5</v>
      </c>
      <c r="K9" s="64">
        <f>H9*F9</f>
        <v>50</v>
      </c>
      <c r="L9" s="22">
        <f>I9*F9</f>
        <v>50</v>
      </c>
      <c r="M9" s="74">
        <f>J9*F9</f>
        <v>50</v>
      </c>
    </row>
    <row r="10" spans="2:13" x14ac:dyDescent="0.25">
      <c r="B10" s="85">
        <f t="shared" si="0"/>
        <v>10</v>
      </c>
      <c r="D10" s="12" t="s">
        <v>3</v>
      </c>
      <c r="E10" s="30"/>
      <c r="F10" s="90">
        <v>10</v>
      </c>
      <c r="G10" s="49">
        <f>F10/$F$93</f>
        <v>1.8867924528301886E-2</v>
      </c>
      <c r="H10" s="92">
        <v>5</v>
      </c>
      <c r="I10" s="93">
        <v>5</v>
      </c>
      <c r="J10" s="94">
        <v>5</v>
      </c>
      <c r="K10" s="65">
        <f t="shared" ref="K10:K11" si="1">H10*F10</f>
        <v>50</v>
      </c>
      <c r="L10" s="20">
        <f t="shared" ref="L10:L11" si="2">I10*F10</f>
        <v>50</v>
      </c>
      <c r="M10" s="75">
        <f t="shared" ref="M10:M11" si="3">J10*F10</f>
        <v>50</v>
      </c>
    </row>
    <row r="11" spans="2:13" x14ac:dyDescent="0.25">
      <c r="B11" s="85">
        <f t="shared" si="0"/>
        <v>11</v>
      </c>
      <c r="D11" s="11" t="s">
        <v>1</v>
      </c>
      <c r="E11" s="29"/>
      <c r="F11" s="90">
        <v>10</v>
      </c>
      <c r="G11" s="49">
        <f>F11/$F$93</f>
        <v>1.8867924528301886E-2</v>
      </c>
      <c r="H11" s="92">
        <v>5</v>
      </c>
      <c r="I11" s="93">
        <v>5</v>
      </c>
      <c r="J11" s="94">
        <v>5</v>
      </c>
      <c r="K11" s="64">
        <f t="shared" si="1"/>
        <v>50</v>
      </c>
      <c r="L11" s="22">
        <f t="shared" si="2"/>
        <v>50</v>
      </c>
      <c r="M11" s="74">
        <f t="shared" si="3"/>
        <v>50</v>
      </c>
    </row>
    <row r="12" spans="2:13" x14ac:dyDescent="0.25">
      <c r="B12" s="85">
        <f t="shared" si="0"/>
        <v>12</v>
      </c>
      <c r="D12" s="10"/>
      <c r="E12" s="31"/>
      <c r="F12" s="50"/>
      <c r="G12" s="51"/>
      <c r="H12" s="50"/>
      <c r="I12" s="19"/>
      <c r="J12" s="61"/>
      <c r="K12" s="50"/>
      <c r="L12" s="19"/>
      <c r="M12" s="51"/>
    </row>
    <row r="13" spans="2:13" ht="17.100000000000001" customHeight="1" x14ac:dyDescent="0.25">
      <c r="B13" s="85">
        <f t="shared" si="0"/>
        <v>13</v>
      </c>
      <c r="D13" s="9" t="s">
        <v>39</v>
      </c>
      <c r="E13" s="32"/>
      <c r="F13" s="52"/>
      <c r="G13" s="53"/>
      <c r="H13" s="62"/>
      <c r="I13" s="21"/>
      <c r="J13" s="63"/>
      <c r="K13" s="62"/>
      <c r="L13" s="21"/>
      <c r="M13" s="73"/>
    </row>
    <row r="14" spans="2:13" x14ac:dyDescent="0.25">
      <c r="B14" s="85">
        <f t="shared" si="0"/>
        <v>14</v>
      </c>
      <c r="D14" s="11" t="s">
        <v>2</v>
      </c>
      <c r="E14" s="29"/>
      <c r="F14" s="91">
        <v>10</v>
      </c>
      <c r="G14" s="49">
        <f>F14/$F$93</f>
        <v>1.8867924528301886E-2</v>
      </c>
      <c r="H14" s="92">
        <v>5</v>
      </c>
      <c r="I14" s="93">
        <v>5</v>
      </c>
      <c r="J14" s="94">
        <v>5</v>
      </c>
      <c r="K14" s="64">
        <f>H14*F14</f>
        <v>50</v>
      </c>
      <c r="L14" s="22">
        <f>I14*F14</f>
        <v>50</v>
      </c>
      <c r="M14" s="74">
        <f>J14*F14</f>
        <v>50</v>
      </c>
    </row>
    <row r="15" spans="2:13" x14ac:dyDescent="0.25">
      <c r="B15" s="85">
        <f t="shared" si="0"/>
        <v>15</v>
      </c>
      <c r="D15" s="12" t="s">
        <v>3</v>
      </c>
      <c r="E15" s="30"/>
      <c r="F15" s="91">
        <v>10</v>
      </c>
      <c r="G15" s="49">
        <f>F15/$F$93</f>
        <v>1.8867924528301886E-2</v>
      </c>
      <c r="H15" s="92">
        <v>5</v>
      </c>
      <c r="I15" s="93">
        <v>5</v>
      </c>
      <c r="J15" s="94">
        <v>5</v>
      </c>
      <c r="K15" s="65">
        <f t="shared" ref="K15:K16" si="4">H15*F15</f>
        <v>50</v>
      </c>
      <c r="L15" s="20">
        <f t="shared" ref="L15:L16" si="5">I15*F15</f>
        <v>50</v>
      </c>
      <c r="M15" s="75">
        <f t="shared" ref="M15:M16" si="6">J15*F15</f>
        <v>50</v>
      </c>
    </row>
    <row r="16" spans="2:13" x14ac:dyDescent="0.25">
      <c r="B16" s="85">
        <f t="shared" si="0"/>
        <v>16</v>
      </c>
      <c r="D16" s="11" t="s">
        <v>1</v>
      </c>
      <c r="E16" s="29"/>
      <c r="F16" s="91">
        <v>10</v>
      </c>
      <c r="G16" s="49">
        <f>F16/$F$93</f>
        <v>1.8867924528301886E-2</v>
      </c>
      <c r="H16" s="92">
        <v>5</v>
      </c>
      <c r="I16" s="93">
        <v>5</v>
      </c>
      <c r="J16" s="94">
        <v>5</v>
      </c>
      <c r="K16" s="64">
        <f t="shared" si="4"/>
        <v>50</v>
      </c>
      <c r="L16" s="22">
        <f t="shared" si="5"/>
        <v>50</v>
      </c>
      <c r="M16" s="74">
        <f t="shared" si="6"/>
        <v>50</v>
      </c>
    </row>
    <row r="17" spans="2:13" x14ac:dyDescent="0.25">
      <c r="B17" s="85">
        <f t="shared" si="0"/>
        <v>17</v>
      </c>
      <c r="D17" s="6"/>
      <c r="E17" s="30"/>
      <c r="F17" s="54"/>
      <c r="G17" s="55"/>
      <c r="H17" s="65"/>
      <c r="I17" s="20"/>
      <c r="J17" s="66"/>
      <c r="K17" s="65"/>
      <c r="L17" s="20"/>
      <c r="M17" s="75"/>
    </row>
    <row r="18" spans="2:13" ht="15.75" x14ac:dyDescent="0.25">
      <c r="B18" s="85">
        <f t="shared" si="0"/>
        <v>18</v>
      </c>
      <c r="D18" s="8" t="s">
        <v>5</v>
      </c>
      <c r="E18" s="27"/>
      <c r="F18" s="56"/>
      <c r="G18" s="57"/>
      <c r="H18" s="67"/>
      <c r="I18" s="23"/>
      <c r="J18" s="68"/>
      <c r="K18" s="67"/>
      <c r="L18" s="23"/>
      <c r="M18" s="76"/>
    </row>
    <row r="19" spans="2:13" x14ac:dyDescent="0.25">
      <c r="B19" s="85">
        <f t="shared" si="0"/>
        <v>19</v>
      </c>
      <c r="D19" s="11" t="s">
        <v>2</v>
      </c>
      <c r="E19" s="29"/>
      <c r="F19" s="91">
        <v>10</v>
      </c>
      <c r="G19" s="49">
        <f>F19/$F$93</f>
        <v>1.8867924528301886E-2</v>
      </c>
      <c r="H19" s="92">
        <v>5</v>
      </c>
      <c r="I19" s="93">
        <v>5</v>
      </c>
      <c r="J19" s="94">
        <v>5</v>
      </c>
      <c r="K19" s="64">
        <f>H19*F19</f>
        <v>50</v>
      </c>
      <c r="L19" s="22">
        <f>I19*F19</f>
        <v>50</v>
      </c>
      <c r="M19" s="74">
        <f>J19*F19</f>
        <v>50</v>
      </c>
    </row>
    <row r="20" spans="2:13" x14ac:dyDescent="0.25">
      <c r="B20" s="85">
        <f t="shared" si="0"/>
        <v>20</v>
      </c>
      <c r="D20" s="12" t="s">
        <v>3</v>
      </c>
      <c r="E20" s="30"/>
      <c r="F20" s="91">
        <v>10</v>
      </c>
      <c r="G20" s="49">
        <f>F20/$F$93</f>
        <v>1.8867924528301886E-2</v>
      </c>
      <c r="H20" s="92">
        <v>5</v>
      </c>
      <c r="I20" s="93">
        <v>5</v>
      </c>
      <c r="J20" s="94">
        <v>5</v>
      </c>
      <c r="K20" s="65">
        <f t="shared" ref="K20:K21" si="7">H20*F20</f>
        <v>50</v>
      </c>
      <c r="L20" s="20">
        <f t="shared" ref="L20:L21" si="8">I20*F20</f>
        <v>50</v>
      </c>
      <c r="M20" s="75">
        <f t="shared" ref="M20:M21" si="9">J20*F20</f>
        <v>50</v>
      </c>
    </row>
    <row r="21" spans="2:13" x14ac:dyDescent="0.25">
      <c r="B21" s="85">
        <f t="shared" si="0"/>
        <v>21</v>
      </c>
      <c r="D21" s="11" t="s">
        <v>1</v>
      </c>
      <c r="E21" s="29"/>
      <c r="F21" s="91">
        <v>10</v>
      </c>
      <c r="G21" s="49">
        <f>F21/$F$93</f>
        <v>1.8867924528301886E-2</v>
      </c>
      <c r="H21" s="92">
        <v>5</v>
      </c>
      <c r="I21" s="93">
        <v>5</v>
      </c>
      <c r="J21" s="94">
        <v>5</v>
      </c>
      <c r="K21" s="64">
        <f t="shared" si="7"/>
        <v>50</v>
      </c>
      <c r="L21" s="22">
        <f t="shared" si="8"/>
        <v>50</v>
      </c>
      <c r="M21" s="74">
        <f t="shared" si="9"/>
        <v>50</v>
      </c>
    </row>
    <row r="22" spans="2:13" x14ac:dyDescent="0.25">
      <c r="B22" s="85">
        <f t="shared" si="0"/>
        <v>22</v>
      </c>
      <c r="D22" s="12" t="s">
        <v>6</v>
      </c>
      <c r="E22" s="30"/>
      <c r="F22" s="91">
        <v>10</v>
      </c>
      <c r="G22" s="49">
        <f>F22/$F$93</f>
        <v>1.8867924528301886E-2</v>
      </c>
      <c r="H22" s="92">
        <v>5</v>
      </c>
      <c r="I22" s="93">
        <v>5</v>
      </c>
      <c r="J22" s="94">
        <v>5</v>
      </c>
      <c r="K22" s="65">
        <f>H22*F22</f>
        <v>50</v>
      </c>
      <c r="L22" s="20">
        <f>I22*F22</f>
        <v>50</v>
      </c>
      <c r="M22" s="75">
        <f>J22*F22</f>
        <v>50</v>
      </c>
    </row>
    <row r="23" spans="2:13" x14ac:dyDescent="0.25">
      <c r="B23" s="85">
        <f t="shared" si="0"/>
        <v>23</v>
      </c>
      <c r="D23" s="11" t="s">
        <v>7</v>
      </c>
      <c r="E23" s="29"/>
      <c r="F23" s="91">
        <v>10</v>
      </c>
      <c r="G23" s="49">
        <f>F23/$F$93</f>
        <v>1.8867924528301886E-2</v>
      </c>
      <c r="H23" s="92">
        <v>5</v>
      </c>
      <c r="I23" s="93">
        <v>5</v>
      </c>
      <c r="J23" s="94">
        <v>5</v>
      </c>
      <c r="K23" s="64">
        <f t="shared" ref="K23:K24" si="10">H23*F23</f>
        <v>50</v>
      </c>
      <c r="L23" s="22">
        <f t="shared" ref="L23:L24" si="11">I23*F23</f>
        <v>50</v>
      </c>
      <c r="M23" s="74">
        <f t="shared" ref="M23:M24" si="12">J23*F23</f>
        <v>50</v>
      </c>
    </row>
    <row r="24" spans="2:13" x14ac:dyDescent="0.25">
      <c r="B24" s="85">
        <f t="shared" si="0"/>
        <v>24</v>
      </c>
      <c r="D24" s="12" t="s">
        <v>8</v>
      </c>
      <c r="E24" s="30"/>
      <c r="F24" s="91">
        <v>10</v>
      </c>
      <c r="G24" s="49">
        <f>F24/$F$93</f>
        <v>1.8867924528301886E-2</v>
      </c>
      <c r="H24" s="92">
        <v>5</v>
      </c>
      <c r="I24" s="93">
        <v>5</v>
      </c>
      <c r="J24" s="94">
        <v>5</v>
      </c>
      <c r="K24" s="65">
        <f t="shared" si="10"/>
        <v>50</v>
      </c>
      <c r="L24" s="20">
        <f t="shared" si="11"/>
        <v>50</v>
      </c>
      <c r="M24" s="75">
        <f t="shared" si="12"/>
        <v>50</v>
      </c>
    </row>
    <row r="25" spans="2:13" x14ac:dyDescent="0.25">
      <c r="B25" s="85">
        <f t="shared" si="0"/>
        <v>25</v>
      </c>
      <c r="D25" s="11" t="s">
        <v>9</v>
      </c>
      <c r="E25" s="29"/>
      <c r="F25" s="91">
        <v>10</v>
      </c>
      <c r="G25" s="49">
        <f>F25/$F$93</f>
        <v>1.8867924528301886E-2</v>
      </c>
      <c r="H25" s="92">
        <v>5</v>
      </c>
      <c r="I25" s="93">
        <v>5</v>
      </c>
      <c r="J25" s="94">
        <v>5</v>
      </c>
      <c r="K25" s="64">
        <f>H25*F25</f>
        <v>50</v>
      </c>
      <c r="L25" s="22">
        <f>I25*F25</f>
        <v>50</v>
      </c>
      <c r="M25" s="74">
        <f>J25*F25</f>
        <v>50</v>
      </c>
    </row>
    <row r="26" spans="2:13" x14ac:dyDescent="0.25">
      <c r="B26" s="85">
        <f t="shared" si="0"/>
        <v>26</v>
      </c>
      <c r="D26" s="12" t="s">
        <v>10</v>
      </c>
      <c r="E26" s="30"/>
      <c r="F26" s="91">
        <v>10</v>
      </c>
      <c r="G26" s="49">
        <f>F26/$F$93</f>
        <v>1.8867924528301886E-2</v>
      </c>
      <c r="H26" s="92">
        <v>5</v>
      </c>
      <c r="I26" s="93">
        <v>5</v>
      </c>
      <c r="J26" s="94">
        <v>5</v>
      </c>
      <c r="K26" s="65">
        <f t="shared" ref="K26:K27" si="13">H26*F26</f>
        <v>50</v>
      </c>
      <c r="L26" s="20">
        <f t="shared" ref="L26:L27" si="14">I26*F26</f>
        <v>50</v>
      </c>
      <c r="M26" s="75">
        <f t="shared" ref="M26:M27" si="15">J26*F26</f>
        <v>50</v>
      </c>
    </row>
    <row r="27" spans="2:13" x14ac:dyDescent="0.25">
      <c r="B27" s="85">
        <f t="shared" si="0"/>
        <v>27</v>
      </c>
      <c r="D27" s="11" t="s">
        <v>16</v>
      </c>
      <c r="E27" s="29"/>
      <c r="F27" s="91">
        <v>10</v>
      </c>
      <c r="G27" s="49">
        <f>F27/$F$93</f>
        <v>1.8867924528301886E-2</v>
      </c>
      <c r="H27" s="92">
        <v>5</v>
      </c>
      <c r="I27" s="93">
        <v>5</v>
      </c>
      <c r="J27" s="94">
        <v>5</v>
      </c>
      <c r="K27" s="64">
        <f t="shared" si="13"/>
        <v>50</v>
      </c>
      <c r="L27" s="22">
        <f t="shared" si="14"/>
        <v>50</v>
      </c>
      <c r="M27" s="74">
        <f t="shared" si="15"/>
        <v>50</v>
      </c>
    </row>
    <row r="28" spans="2:13" ht="16.5" thickBot="1" x14ac:dyDescent="0.3">
      <c r="B28" s="85">
        <f t="shared" si="0"/>
        <v>28</v>
      </c>
      <c r="D28" s="97" t="s">
        <v>21</v>
      </c>
      <c r="E28" s="98"/>
      <c r="F28" s="99">
        <f>SUM(F9:F27)</f>
        <v>150</v>
      </c>
      <c r="G28" s="58"/>
      <c r="H28" s="69"/>
      <c r="I28" s="70"/>
      <c r="J28" s="71"/>
      <c r="K28" s="99">
        <f>SUM(K9:K27)</f>
        <v>750</v>
      </c>
      <c r="L28" s="100">
        <f t="shared" ref="L28:M28" si="16">SUM(L9:L27)</f>
        <v>750</v>
      </c>
      <c r="M28" s="101">
        <f t="shared" si="16"/>
        <v>750</v>
      </c>
    </row>
    <row r="29" spans="2:13" ht="16.5" thickBot="1" x14ac:dyDescent="0.3">
      <c r="B29" s="85">
        <f t="shared" si="0"/>
        <v>29</v>
      </c>
      <c r="D29" s="25"/>
      <c r="E29" s="30"/>
      <c r="F29" s="41"/>
      <c r="G29" s="41"/>
      <c r="H29" s="14"/>
      <c r="I29" s="20"/>
      <c r="J29" s="20"/>
      <c r="K29" s="14"/>
      <c r="L29" s="20"/>
      <c r="M29" s="20"/>
    </row>
    <row r="30" spans="2:13" ht="15.75" thickBot="1" x14ac:dyDescent="0.3">
      <c r="B30" s="85">
        <f t="shared" ref="B30" si="17">B29+1</f>
        <v>30</v>
      </c>
      <c r="C30" s="1"/>
      <c r="F30" s="136" t="s">
        <v>0</v>
      </c>
      <c r="G30" s="119"/>
      <c r="H30" s="137" t="s">
        <v>19</v>
      </c>
      <c r="I30" s="138"/>
      <c r="J30" s="139"/>
      <c r="K30" s="137" t="s">
        <v>20</v>
      </c>
      <c r="L30" s="138"/>
      <c r="M30" s="139"/>
    </row>
    <row r="31" spans="2:13" ht="38.25" customHeight="1" thickBot="1" x14ac:dyDescent="0.3">
      <c r="B31" s="85">
        <f t="shared" si="0"/>
        <v>31</v>
      </c>
      <c r="D31" s="7" t="s">
        <v>17</v>
      </c>
      <c r="E31" s="39"/>
      <c r="F31" s="116" t="s">
        <v>73</v>
      </c>
      <c r="G31" s="117" t="s">
        <v>13</v>
      </c>
      <c r="H31" s="77" t="str">
        <f>H7</f>
        <v>Standard-PKW/
E-Car</v>
      </c>
      <c r="I31" s="78" t="str">
        <f>I7</f>
        <v>Standard-PKW/
E-Car</v>
      </c>
      <c r="J31" s="79" t="str">
        <f>J7</f>
        <v>Standard-PKW/
E-Car</v>
      </c>
      <c r="K31" s="77" t="str">
        <f>K7</f>
        <v>Standard-PKW/
E-Car</v>
      </c>
      <c r="L31" s="78" t="str">
        <f>L7</f>
        <v>Standard-PKW/
E-Car</v>
      </c>
      <c r="M31" s="79" t="str">
        <f>M7</f>
        <v>Standard-PKW/
E-Car</v>
      </c>
    </row>
    <row r="32" spans="2:13" s="4" customFormat="1" ht="15.75" x14ac:dyDescent="0.25">
      <c r="B32" s="85">
        <f t="shared" si="0"/>
        <v>32</v>
      </c>
      <c r="D32" s="8" t="s">
        <v>40</v>
      </c>
      <c r="E32" s="33"/>
      <c r="F32" s="47"/>
      <c r="G32" s="48"/>
      <c r="H32" s="59" t="s">
        <v>4</v>
      </c>
      <c r="I32" s="26" t="s">
        <v>4</v>
      </c>
      <c r="J32" s="60" t="s">
        <v>4</v>
      </c>
      <c r="K32" s="59" t="str">
        <f>K8</f>
        <v>Gew. Punktzahl</v>
      </c>
      <c r="L32" s="26" t="str">
        <f>K32</f>
        <v>Gew. Punktzahl</v>
      </c>
      <c r="M32" s="72" t="str">
        <f>L32</f>
        <v>Gew. Punktzahl</v>
      </c>
    </row>
    <row r="33" spans="2:13" x14ac:dyDescent="0.25">
      <c r="B33" s="85">
        <f t="shared" si="0"/>
        <v>33</v>
      </c>
      <c r="D33" s="11" t="s">
        <v>2</v>
      </c>
      <c r="E33" s="34"/>
      <c r="F33" s="90">
        <v>10</v>
      </c>
      <c r="G33" s="49">
        <f>F33/$F$93</f>
        <v>1.8867924528301886E-2</v>
      </c>
      <c r="H33" s="92">
        <v>5</v>
      </c>
      <c r="I33" s="93">
        <v>5</v>
      </c>
      <c r="J33" s="94">
        <v>5</v>
      </c>
      <c r="K33" s="64">
        <f>H33*F33</f>
        <v>50</v>
      </c>
      <c r="L33" s="22">
        <f>I33*F33</f>
        <v>50</v>
      </c>
      <c r="M33" s="74">
        <f>J33*F33</f>
        <v>50</v>
      </c>
    </row>
    <row r="34" spans="2:13" x14ac:dyDescent="0.25">
      <c r="B34" s="85">
        <f t="shared" si="0"/>
        <v>34</v>
      </c>
      <c r="D34" s="12" t="s">
        <v>3</v>
      </c>
      <c r="E34" s="35"/>
      <c r="F34" s="90">
        <v>10</v>
      </c>
      <c r="G34" s="49">
        <f>F34/$F$93</f>
        <v>1.8867924528301886E-2</v>
      </c>
      <c r="H34" s="92">
        <v>5</v>
      </c>
      <c r="I34" s="93">
        <v>5</v>
      </c>
      <c r="J34" s="94">
        <v>5</v>
      </c>
      <c r="K34" s="65">
        <f t="shared" ref="K34:K35" si="18">H34*F34</f>
        <v>50</v>
      </c>
      <c r="L34" s="20">
        <f t="shared" ref="L34:L35" si="19">I34*F34</f>
        <v>50</v>
      </c>
      <c r="M34" s="75">
        <f t="shared" ref="M34:M35" si="20">J34*F34</f>
        <v>50</v>
      </c>
    </row>
    <row r="35" spans="2:13" x14ac:dyDescent="0.25">
      <c r="B35" s="85">
        <f t="shared" si="0"/>
        <v>35</v>
      </c>
      <c r="D35" s="11" t="s">
        <v>1</v>
      </c>
      <c r="E35" s="34"/>
      <c r="F35" s="90">
        <v>10</v>
      </c>
      <c r="G35" s="49">
        <f>F35/$F$93</f>
        <v>1.8867924528301886E-2</v>
      </c>
      <c r="H35" s="92">
        <v>5</v>
      </c>
      <c r="I35" s="93">
        <v>5</v>
      </c>
      <c r="J35" s="94">
        <v>5</v>
      </c>
      <c r="K35" s="64">
        <f t="shared" si="18"/>
        <v>50</v>
      </c>
      <c r="L35" s="22">
        <f t="shared" si="19"/>
        <v>50</v>
      </c>
      <c r="M35" s="74">
        <f t="shared" si="20"/>
        <v>50</v>
      </c>
    </row>
    <row r="36" spans="2:13" x14ac:dyDescent="0.25">
      <c r="B36" s="85">
        <f t="shared" si="0"/>
        <v>36</v>
      </c>
      <c r="D36" s="12" t="s">
        <v>6</v>
      </c>
      <c r="E36" s="35"/>
      <c r="F36" s="90">
        <v>10</v>
      </c>
      <c r="G36" s="49">
        <f>F36/$F$93</f>
        <v>1.8867924528301886E-2</v>
      </c>
      <c r="H36" s="92">
        <v>5</v>
      </c>
      <c r="I36" s="93">
        <v>5</v>
      </c>
      <c r="J36" s="94">
        <v>5</v>
      </c>
      <c r="K36" s="65">
        <f>H36*F36</f>
        <v>50</v>
      </c>
      <c r="L36" s="20">
        <f>I36*F36</f>
        <v>50</v>
      </c>
      <c r="M36" s="75">
        <f>J36*F36</f>
        <v>50</v>
      </c>
    </row>
    <row r="37" spans="2:13" x14ac:dyDescent="0.25">
      <c r="B37" s="85">
        <f t="shared" si="0"/>
        <v>37</v>
      </c>
      <c r="D37" s="11" t="s">
        <v>7</v>
      </c>
      <c r="E37" s="34"/>
      <c r="F37" s="90">
        <v>10</v>
      </c>
      <c r="G37" s="49">
        <f>F37/$F$93</f>
        <v>1.8867924528301886E-2</v>
      </c>
      <c r="H37" s="92">
        <v>5</v>
      </c>
      <c r="I37" s="93">
        <v>5</v>
      </c>
      <c r="J37" s="94">
        <v>5</v>
      </c>
      <c r="K37" s="64">
        <f t="shared" ref="K37:K38" si="21">H37*F37</f>
        <v>50</v>
      </c>
      <c r="L37" s="22">
        <f t="shared" ref="L37:L38" si="22">I37*F37</f>
        <v>50</v>
      </c>
      <c r="M37" s="74">
        <f t="shared" ref="M37:M38" si="23">J37*F37</f>
        <v>50</v>
      </c>
    </row>
    <row r="38" spans="2:13" x14ac:dyDescent="0.25">
      <c r="B38" s="85">
        <f t="shared" si="0"/>
        <v>38</v>
      </c>
      <c r="D38" s="12" t="s">
        <v>8</v>
      </c>
      <c r="E38" s="35"/>
      <c r="F38" s="90">
        <v>10</v>
      </c>
      <c r="G38" s="49">
        <f>F38/$F$93</f>
        <v>1.8867924528301886E-2</v>
      </c>
      <c r="H38" s="92">
        <v>5</v>
      </c>
      <c r="I38" s="93">
        <v>5</v>
      </c>
      <c r="J38" s="94">
        <v>5</v>
      </c>
      <c r="K38" s="65">
        <f t="shared" si="21"/>
        <v>50</v>
      </c>
      <c r="L38" s="20">
        <f t="shared" si="22"/>
        <v>50</v>
      </c>
      <c r="M38" s="75">
        <f t="shared" si="23"/>
        <v>50</v>
      </c>
    </row>
    <row r="39" spans="2:13" x14ac:dyDescent="0.25">
      <c r="B39" s="85">
        <f t="shared" si="0"/>
        <v>39</v>
      </c>
      <c r="D39" s="11" t="s">
        <v>9</v>
      </c>
      <c r="E39" s="34"/>
      <c r="F39" s="90">
        <v>10</v>
      </c>
      <c r="G39" s="49">
        <f>F39/$F$93</f>
        <v>1.8867924528301886E-2</v>
      </c>
      <c r="H39" s="92">
        <v>5</v>
      </c>
      <c r="I39" s="93">
        <v>5</v>
      </c>
      <c r="J39" s="94">
        <v>5</v>
      </c>
      <c r="K39" s="64">
        <f>H39*F39</f>
        <v>50</v>
      </c>
      <c r="L39" s="22">
        <f>I39*F39</f>
        <v>50</v>
      </c>
      <c r="M39" s="74">
        <f>J39*F39</f>
        <v>50</v>
      </c>
    </row>
    <row r="40" spans="2:13" x14ac:dyDescent="0.25">
      <c r="B40" s="85">
        <f t="shared" si="0"/>
        <v>40</v>
      </c>
      <c r="D40" s="12" t="s">
        <v>10</v>
      </c>
      <c r="E40" s="35"/>
      <c r="F40" s="90">
        <v>10</v>
      </c>
      <c r="G40" s="49">
        <f>F40/$F$93</f>
        <v>1.8867924528301886E-2</v>
      </c>
      <c r="H40" s="92">
        <v>5</v>
      </c>
      <c r="I40" s="93">
        <v>5</v>
      </c>
      <c r="J40" s="94">
        <v>5</v>
      </c>
      <c r="K40" s="65">
        <f t="shared" ref="K40:K41" si="24">H40*F40</f>
        <v>50</v>
      </c>
      <c r="L40" s="20">
        <f t="shared" ref="L40:L41" si="25">I40*F40</f>
        <v>50</v>
      </c>
      <c r="M40" s="75">
        <f t="shared" ref="M40:M41" si="26">J40*F40</f>
        <v>50</v>
      </c>
    </row>
    <row r="41" spans="2:13" x14ac:dyDescent="0.25">
      <c r="B41" s="85">
        <f t="shared" si="0"/>
        <v>41</v>
      </c>
      <c r="D41" s="11" t="s">
        <v>16</v>
      </c>
      <c r="E41" s="34"/>
      <c r="F41" s="90">
        <v>10</v>
      </c>
      <c r="G41" s="49">
        <f>F41/$F$93</f>
        <v>1.8867924528301886E-2</v>
      </c>
      <c r="H41" s="92">
        <v>5</v>
      </c>
      <c r="I41" s="93">
        <v>5</v>
      </c>
      <c r="J41" s="94">
        <v>5</v>
      </c>
      <c r="K41" s="64">
        <f t="shared" si="24"/>
        <v>50</v>
      </c>
      <c r="L41" s="22">
        <f t="shared" si="25"/>
        <v>50</v>
      </c>
      <c r="M41" s="74">
        <f t="shared" si="26"/>
        <v>50</v>
      </c>
    </row>
    <row r="42" spans="2:13" x14ac:dyDescent="0.25">
      <c r="B42" s="85">
        <f t="shared" si="0"/>
        <v>42</v>
      </c>
      <c r="D42" s="6"/>
      <c r="E42" s="35"/>
      <c r="F42" s="54"/>
      <c r="G42" s="55"/>
      <c r="H42" s="65"/>
      <c r="I42" s="14"/>
      <c r="J42" s="66"/>
      <c r="K42" s="65"/>
      <c r="L42" s="20"/>
      <c r="M42" s="75"/>
    </row>
    <row r="43" spans="2:13" ht="15.75" x14ac:dyDescent="0.25">
      <c r="B43" s="85">
        <f t="shared" si="0"/>
        <v>43</v>
      </c>
      <c r="D43" s="9" t="s">
        <v>41</v>
      </c>
      <c r="E43" s="36"/>
      <c r="F43" s="52"/>
      <c r="G43" s="53"/>
      <c r="H43" s="62"/>
      <c r="I43" s="15"/>
      <c r="J43" s="63"/>
      <c r="K43" s="62"/>
      <c r="L43" s="21"/>
      <c r="M43" s="73"/>
    </row>
    <row r="44" spans="2:13" x14ac:dyDescent="0.25">
      <c r="B44" s="85">
        <f t="shared" si="0"/>
        <v>44</v>
      </c>
      <c r="D44" s="11" t="s">
        <v>2</v>
      </c>
      <c r="E44" s="34"/>
      <c r="F44" s="90">
        <v>10</v>
      </c>
      <c r="G44" s="49">
        <f>F44/$F$93</f>
        <v>1.8867924528301886E-2</v>
      </c>
      <c r="H44" s="92">
        <v>5</v>
      </c>
      <c r="I44" s="93">
        <v>5</v>
      </c>
      <c r="J44" s="94">
        <v>5</v>
      </c>
      <c r="K44" s="64">
        <f>H44*F44</f>
        <v>50</v>
      </c>
      <c r="L44" s="22">
        <f>I44*F44</f>
        <v>50</v>
      </c>
      <c r="M44" s="74">
        <f>J44*F44</f>
        <v>50</v>
      </c>
    </row>
    <row r="45" spans="2:13" x14ac:dyDescent="0.25">
      <c r="B45" s="85">
        <f t="shared" si="0"/>
        <v>45</v>
      </c>
      <c r="D45" s="12" t="s">
        <v>3</v>
      </c>
      <c r="E45" s="35"/>
      <c r="F45" s="90">
        <v>10</v>
      </c>
      <c r="G45" s="49">
        <f>F45/$F$93</f>
        <v>1.8867924528301886E-2</v>
      </c>
      <c r="H45" s="92">
        <v>5</v>
      </c>
      <c r="I45" s="93">
        <v>5</v>
      </c>
      <c r="J45" s="94">
        <v>5</v>
      </c>
      <c r="K45" s="65">
        <f t="shared" ref="K45:K46" si="27">H45*F45</f>
        <v>50</v>
      </c>
      <c r="L45" s="20">
        <f t="shared" ref="L45:L46" si="28">I45*F45</f>
        <v>50</v>
      </c>
      <c r="M45" s="75">
        <f t="shared" ref="M45:M46" si="29">J45*F45</f>
        <v>50</v>
      </c>
    </row>
    <row r="46" spans="2:13" x14ac:dyDescent="0.25">
      <c r="B46" s="85">
        <f t="shared" si="0"/>
        <v>46</v>
      </c>
      <c r="D46" s="11" t="s">
        <v>1</v>
      </c>
      <c r="E46" s="34"/>
      <c r="F46" s="90">
        <v>10</v>
      </c>
      <c r="G46" s="49">
        <f>F46/$F$93</f>
        <v>1.8867924528301886E-2</v>
      </c>
      <c r="H46" s="92">
        <v>5</v>
      </c>
      <c r="I46" s="93">
        <v>5</v>
      </c>
      <c r="J46" s="94">
        <v>5</v>
      </c>
      <c r="K46" s="64">
        <f t="shared" si="27"/>
        <v>50</v>
      </c>
      <c r="L46" s="22">
        <f t="shared" si="28"/>
        <v>50</v>
      </c>
      <c r="M46" s="74">
        <f t="shared" si="29"/>
        <v>50</v>
      </c>
    </row>
    <row r="47" spans="2:13" x14ac:dyDescent="0.25">
      <c r="B47" s="85">
        <f t="shared" si="0"/>
        <v>47</v>
      </c>
      <c r="D47" s="12" t="s">
        <v>6</v>
      </c>
      <c r="E47" s="35"/>
      <c r="F47" s="90">
        <v>10</v>
      </c>
      <c r="G47" s="49">
        <f>F47/$F$93</f>
        <v>1.8867924528301886E-2</v>
      </c>
      <c r="H47" s="92">
        <v>5</v>
      </c>
      <c r="I47" s="93">
        <v>5</v>
      </c>
      <c r="J47" s="94">
        <v>5</v>
      </c>
      <c r="K47" s="65">
        <f>H47*F47</f>
        <v>50</v>
      </c>
      <c r="L47" s="20">
        <f>I47*F47</f>
        <v>50</v>
      </c>
      <c r="M47" s="75">
        <f>J47*F47</f>
        <v>50</v>
      </c>
    </row>
    <row r="48" spans="2:13" x14ac:dyDescent="0.25">
      <c r="B48" s="85">
        <f t="shared" si="0"/>
        <v>48</v>
      </c>
      <c r="D48" s="11" t="s">
        <v>7</v>
      </c>
      <c r="E48" s="34"/>
      <c r="F48" s="90">
        <v>10</v>
      </c>
      <c r="G48" s="49">
        <f>F48/$F$93</f>
        <v>1.8867924528301886E-2</v>
      </c>
      <c r="H48" s="92">
        <v>5</v>
      </c>
      <c r="I48" s="93">
        <v>5</v>
      </c>
      <c r="J48" s="94">
        <v>5</v>
      </c>
      <c r="K48" s="64">
        <f t="shared" ref="K48:K49" si="30">H48*F48</f>
        <v>50</v>
      </c>
      <c r="L48" s="22">
        <f t="shared" ref="L48:L49" si="31">I48*F48</f>
        <v>50</v>
      </c>
      <c r="M48" s="74">
        <f t="shared" ref="M48:M49" si="32">J48*F48</f>
        <v>50</v>
      </c>
    </row>
    <row r="49" spans="2:13" x14ac:dyDescent="0.25">
      <c r="B49" s="85">
        <f t="shared" si="0"/>
        <v>49</v>
      </c>
      <c r="D49" s="12" t="s">
        <v>8</v>
      </c>
      <c r="E49" s="35"/>
      <c r="F49" s="90">
        <v>10</v>
      </c>
      <c r="G49" s="49">
        <f>F49/$F$93</f>
        <v>1.8867924528301886E-2</v>
      </c>
      <c r="H49" s="92">
        <v>5</v>
      </c>
      <c r="I49" s="93">
        <v>5</v>
      </c>
      <c r="J49" s="94">
        <v>5</v>
      </c>
      <c r="K49" s="65">
        <f t="shared" si="30"/>
        <v>50</v>
      </c>
      <c r="L49" s="20">
        <f t="shared" si="31"/>
        <v>50</v>
      </c>
      <c r="M49" s="75">
        <f t="shared" si="32"/>
        <v>50</v>
      </c>
    </row>
    <row r="50" spans="2:13" x14ac:dyDescent="0.25">
      <c r="B50" s="85">
        <f t="shared" si="0"/>
        <v>50</v>
      </c>
      <c r="D50" s="11" t="s">
        <v>9</v>
      </c>
      <c r="E50" s="34"/>
      <c r="F50" s="90">
        <v>10</v>
      </c>
      <c r="G50" s="49">
        <f>F50/$F$93</f>
        <v>1.8867924528301886E-2</v>
      </c>
      <c r="H50" s="92">
        <v>5</v>
      </c>
      <c r="I50" s="93">
        <v>5</v>
      </c>
      <c r="J50" s="94">
        <v>5</v>
      </c>
      <c r="K50" s="64">
        <f>H50*F50</f>
        <v>50</v>
      </c>
      <c r="L50" s="22">
        <f>I50*F50</f>
        <v>50</v>
      </c>
      <c r="M50" s="74">
        <f>J50*F50</f>
        <v>50</v>
      </c>
    </row>
    <row r="51" spans="2:13" x14ac:dyDescent="0.25">
      <c r="B51" s="85">
        <f t="shared" si="0"/>
        <v>51</v>
      </c>
      <c r="D51" s="12" t="s">
        <v>10</v>
      </c>
      <c r="E51" s="35"/>
      <c r="F51" s="90">
        <v>10</v>
      </c>
      <c r="G51" s="49">
        <f>F51/$F$93</f>
        <v>1.8867924528301886E-2</v>
      </c>
      <c r="H51" s="92">
        <v>5</v>
      </c>
      <c r="I51" s="93">
        <v>5</v>
      </c>
      <c r="J51" s="94">
        <v>5</v>
      </c>
      <c r="K51" s="65">
        <f t="shared" ref="K51:K52" si="33">H51*F51</f>
        <v>50</v>
      </c>
      <c r="L51" s="20">
        <f t="shared" ref="L51:L52" si="34">I51*F51</f>
        <v>50</v>
      </c>
      <c r="M51" s="75">
        <f t="shared" ref="M51:M52" si="35">J51*F51</f>
        <v>50</v>
      </c>
    </row>
    <row r="52" spans="2:13" x14ac:dyDescent="0.25">
      <c r="B52" s="85">
        <f t="shared" si="0"/>
        <v>52</v>
      </c>
      <c r="D52" s="11" t="s">
        <v>16</v>
      </c>
      <c r="E52" s="34"/>
      <c r="F52" s="90">
        <v>10</v>
      </c>
      <c r="G52" s="49">
        <f>F52/$F$93</f>
        <v>1.8867924528301886E-2</v>
      </c>
      <c r="H52" s="92">
        <v>5</v>
      </c>
      <c r="I52" s="93">
        <v>5</v>
      </c>
      <c r="J52" s="94">
        <v>5</v>
      </c>
      <c r="K52" s="64">
        <f t="shared" si="33"/>
        <v>50</v>
      </c>
      <c r="L52" s="22">
        <f t="shared" si="34"/>
        <v>50</v>
      </c>
      <c r="M52" s="74">
        <f t="shared" si="35"/>
        <v>50</v>
      </c>
    </row>
    <row r="53" spans="2:13" x14ac:dyDescent="0.25">
      <c r="B53" s="85">
        <f t="shared" si="0"/>
        <v>53</v>
      </c>
      <c r="D53" s="6"/>
      <c r="E53" s="35"/>
      <c r="F53" s="54"/>
      <c r="G53" s="55"/>
      <c r="H53" s="65"/>
      <c r="I53" s="14"/>
      <c r="J53" s="66"/>
      <c r="K53" s="65"/>
      <c r="L53" s="20"/>
      <c r="M53" s="75"/>
    </row>
    <row r="54" spans="2:13" ht="15.75" x14ac:dyDescent="0.25">
      <c r="B54" s="85">
        <f t="shared" si="0"/>
        <v>54</v>
      </c>
      <c r="D54" s="8" t="s">
        <v>11</v>
      </c>
      <c r="E54" s="33"/>
      <c r="F54" s="56"/>
      <c r="G54" s="57"/>
      <c r="H54" s="67"/>
      <c r="I54" s="13"/>
      <c r="J54" s="68"/>
      <c r="K54" s="67"/>
      <c r="L54" s="23"/>
      <c r="M54" s="76"/>
    </row>
    <row r="55" spans="2:13" x14ac:dyDescent="0.25">
      <c r="B55" s="85">
        <f t="shared" si="0"/>
        <v>55</v>
      </c>
      <c r="D55" s="11" t="s">
        <v>2</v>
      </c>
      <c r="E55" s="34"/>
      <c r="F55" s="90">
        <v>10</v>
      </c>
      <c r="G55" s="49">
        <f>F55/$F$93</f>
        <v>1.8867924528301886E-2</v>
      </c>
      <c r="H55" s="92">
        <v>5</v>
      </c>
      <c r="I55" s="93">
        <v>5</v>
      </c>
      <c r="J55" s="94">
        <v>5</v>
      </c>
      <c r="K55" s="64">
        <f>H55*F55</f>
        <v>50</v>
      </c>
      <c r="L55" s="22">
        <f>I55*F55</f>
        <v>50</v>
      </c>
      <c r="M55" s="74">
        <f>J55*F55</f>
        <v>50</v>
      </c>
    </row>
    <row r="56" spans="2:13" x14ac:dyDescent="0.25">
      <c r="B56" s="85">
        <f t="shared" si="0"/>
        <v>56</v>
      </c>
      <c r="D56" s="12" t="s">
        <v>3</v>
      </c>
      <c r="E56" s="35"/>
      <c r="F56" s="90">
        <v>10</v>
      </c>
      <c r="G56" s="49">
        <f>F56/$F$93</f>
        <v>1.8867924528301886E-2</v>
      </c>
      <c r="H56" s="92">
        <v>5</v>
      </c>
      <c r="I56" s="92">
        <v>5</v>
      </c>
      <c r="J56" s="94">
        <v>5</v>
      </c>
      <c r="K56" s="65">
        <f t="shared" ref="K56:K57" si="36">H56*F56</f>
        <v>50</v>
      </c>
      <c r="L56" s="20">
        <f t="shared" ref="L56:L57" si="37">I56*F56</f>
        <v>50</v>
      </c>
      <c r="M56" s="75">
        <f t="shared" ref="M56:M57" si="38">J56*F56</f>
        <v>50</v>
      </c>
    </row>
    <row r="57" spans="2:13" x14ac:dyDescent="0.25">
      <c r="B57" s="85">
        <f t="shared" si="0"/>
        <v>57</v>
      </c>
      <c r="D57" s="11" t="s">
        <v>1</v>
      </c>
      <c r="E57" s="34"/>
      <c r="F57" s="90">
        <v>10</v>
      </c>
      <c r="G57" s="49">
        <f>F57/$F$93</f>
        <v>1.8867924528301886E-2</v>
      </c>
      <c r="H57" s="92">
        <v>5</v>
      </c>
      <c r="I57" s="92">
        <v>5</v>
      </c>
      <c r="J57" s="94">
        <v>5</v>
      </c>
      <c r="K57" s="64">
        <f t="shared" si="36"/>
        <v>50</v>
      </c>
      <c r="L57" s="22">
        <f t="shared" si="37"/>
        <v>50</v>
      </c>
      <c r="M57" s="74">
        <f t="shared" si="38"/>
        <v>50</v>
      </c>
    </row>
    <row r="58" spans="2:13" x14ac:dyDescent="0.25">
      <c r="B58" s="85">
        <f t="shared" si="0"/>
        <v>58</v>
      </c>
      <c r="D58" s="12" t="s">
        <v>6</v>
      </c>
      <c r="E58" s="35"/>
      <c r="F58" s="90">
        <v>10</v>
      </c>
      <c r="G58" s="49">
        <f>F58/$F$93</f>
        <v>1.8867924528301886E-2</v>
      </c>
      <c r="H58" s="92">
        <v>5</v>
      </c>
      <c r="I58" s="92">
        <v>5</v>
      </c>
      <c r="J58" s="94">
        <v>5</v>
      </c>
      <c r="K58" s="65">
        <f>H58*F58</f>
        <v>50</v>
      </c>
      <c r="L58" s="20">
        <f>I58*F58</f>
        <v>50</v>
      </c>
      <c r="M58" s="75">
        <f>J58*F58</f>
        <v>50</v>
      </c>
    </row>
    <row r="59" spans="2:13" x14ac:dyDescent="0.25">
      <c r="B59" s="85">
        <f t="shared" si="0"/>
        <v>59</v>
      </c>
      <c r="D59" s="11" t="s">
        <v>7</v>
      </c>
      <c r="E59" s="34"/>
      <c r="F59" s="90">
        <v>10</v>
      </c>
      <c r="G59" s="49">
        <f>F59/$F$93</f>
        <v>1.8867924528301886E-2</v>
      </c>
      <c r="H59" s="92">
        <v>5</v>
      </c>
      <c r="I59" s="92">
        <v>5</v>
      </c>
      <c r="J59" s="94">
        <v>5</v>
      </c>
      <c r="K59" s="64">
        <f t="shared" ref="K59:K60" si="39">H59*F59</f>
        <v>50</v>
      </c>
      <c r="L59" s="22">
        <f t="shared" ref="L59:L60" si="40">I59*F59</f>
        <v>50</v>
      </c>
      <c r="M59" s="74">
        <f t="shared" ref="M59:M60" si="41">J59*F59</f>
        <v>50</v>
      </c>
    </row>
    <row r="60" spans="2:13" x14ac:dyDescent="0.25">
      <c r="B60" s="85">
        <f t="shared" si="0"/>
        <v>60</v>
      </c>
      <c r="D60" s="12" t="s">
        <v>8</v>
      </c>
      <c r="E60" s="35"/>
      <c r="F60" s="90">
        <v>10</v>
      </c>
      <c r="G60" s="49">
        <f>F60/$F$93</f>
        <v>1.8867924528301886E-2</v>
      </c>
      <c r="H60" s="92">
        <v>5</v>
      </c>
      <c r="I60" s="92">
        <v>5</v>
      </c>
      <c r="J60" s="94">
        <v>5</v>
      </c>
      <c r="K60" s="65">
        <f t="shared" si="39"/>
        <v>50</v>
      </c>
      <c r="L60" s="20">
        <f t="shared" si="40"/>
        <v>50</v>
      </c>
      <c r="M60" s="75">
        <f t="shared" si="41"/>
        <v>50</v>
      </c>
    </row>
    <row r="61" spans="2:13" x14ac:dyDescent="0.25">
      <c r="B61" s="85">
        <f t="shared" si="0"/>
        <v>61</v>
      </c>
      <c r="D61" s="11" t="s">
        <v>9</v>
      </c>
      <c r="E61" s="34"/>
      <c r="F61" s="90">
        <v>10</v>
      </c>
      <c r="G61" s="49">
        <f>F61/$F$93</f>
        <v>1.8867924528301886E-2</v>
      </c>
      <c r="H61" s="92">
        <v>5</v>
      </c>
      <c r="I61" s="92">
        <v>5</v>
      </c>
      <c r="J61" s="94">
        <v>5</v>
      </c>
      <c r="K61" s="64">
        <f>H61*F61</f>
        <v>50</v>
      </c>
      <c r="L61" s="22">
        <f>I61*F61</f>
        <v>50</v>
      </c>
      <c r="M61" s="74">
        <f>J61*F61</f>
        <v>50</v>
      </c>
    </row>
    <row r="62" spans="2:13" x14ac:dyDescent="0.25">
      <c r="B62" s="85">
        <f t="shared" si="0"/>
        <v>62</v>
      </c>
      <c r="D62" s="12" t="s">
        <v>10</v>
      </c>
      <c r="E62" s="35"/>
      <c r="F62" s="90">
        <v>10</v>
      </c>
      <c r="G62" s="49">
        <f>F62/$F$93</f>
        <v>1.8867924528301886E-2</v>
      </c>
      <c r="H62" s="92">
        <v>5</v>
      </c>
      <c r="I62" s="92">
        <v>5</v>
      </c>
      <c r="J62" s="94">
        <v>5</v>
      </c>
      <c r="K62" s="65">
        <f t="shared" ref="K62:K63" si="42">H62*F62</f>
        <v>50</v>
      </c>
      <c r="L62" s="20">
        <f t="shared" ref="L62:L63" si="43">I62*F62</f>
        <v>50</v>
      </c>
      <c r="M62" s="75">
        <f t="shared" ref="M62:M63" si="44">J62*F62</f>
        <v>50</v>
      </c>
    </row>
    <row r="63" spans="2:13" x14ac:dyDescent="0.25">
      <c r="B63" s="85">
        <f t="shared" si="0"/>
        <v>63</v>
      </c>
      <c r="D63" s="11" t="s">
        <v>16</v>
      </c>
      <c r="E63" s="34"/>
      <c r="F63" s="90">
        <v>10</v>
      </c>
      <c r="G63" s="49">
        <f>F63/$F$93</f>
        <v>1.8867924528301886E-2</v>
      </c>
      <c r="H63" s="92">
        <v>5</v>
      </c>
      <c r="I63" s="92">
        <v>5</v>
      </c>
      <c r="J63" s="94">
        <v>5</v>
      </c>
      <c r="K63" s="64">
        <f t="shared" si="42"/>
        <v>50</v>
      </c>
      <c r="L63" s="22">
        <f t="shared" si="43"/>
        <v>50</v>
      </c>
      <c r="M63" s="74">
        <f t="shared" si="44"/>
        <v>50</v>
      </c>
    </row>
    <row r="64" spans="2:13" ht="16.5" thickBot="1" x14ac:dyDescent="0.3">
      <c r="B64" s="85">
        <f t="shared" si="0"/>
        <v>64</v>
      </c>
      <c r="D64" s="97" t="s">
        <v>22</v>
      </c>
      <c r="E64" s="98"/>
      <c r="F64" s="99">
        <f>SUM(F33:F63)</f>
        <v>270</v>
      </c>
      <c r="G64" s="58"/>
      <c r="H64" s="69"/>
      <c r="I64" s="70"/>
      <c r="J64" s="71"/>
      <c r="K64" s="99">
        <f>SUM(K33:K63)</f>
        <v>1350</v>
      </c>
      <c r="L64" s="100">
        <f t="shared" ref="L64:M64" si="45">SUM(L33:L63)</f>
        <v>1350</v>
      </c>
      <c r="M64" s="101">
        <f t="shared" si="45"/>
        <v>1350</v>
      </c>
    </row>
    <row r="65" spans="2:13" ht="15.75" thickBot="1" x14ac:dyDescent="0.3">
      <c r="B65" s="85">
        <f t="shared" si="0"/>
        <v>65</v>
      </c>
      <c r="D65" s="5"/>
      <c r="E65" s="37"/>
      <c r="F65" s="42"/>
      <c r="G65" s="42"/>
      <c r="H65" s="16"/>
      <c r="I65" s="16"/>
      <c r="J65" s="16"/>
      <c r="K65" s="16"/>
      <c r="L65" s="16"/>
      <c r="M65" s="16"/>
    </row>
    <row r="66" spans="2:13" ht="15.75" thickBot="1" x14ac:dyDescent="0.3">
      <c r="B66" s="85">
        <f t="shared" si="0"/>
        <v>66</v>
      </c>
      <c r="C66" s="1"/>
      <c r="F66" s="136" t="s">
        <v>0</v>
      </c>
      <c r="G66" s="119"/>
      <c r="H66" s="137" t="s">
        <v>19</v>
      </c>
      <c r="I66" s="138"/>
      <c r="J66" s="139"/>
      <c r="K66" s="137" t="s">
        <v>20</v>
      </c>
      <c r="L66" s="138"/>
      <c r="M66" s="139"/>
    </row>
    <row r="67" spans="2:13" ht="43.5" customHeight="1" thickBot="1" x14ac:dyDescent="0.3">
      <c r="B67" s="85">
        <f t="shared" si="0"/>
        <v>67</v>
      </c>
      <c r="D67" s="7" t="s">
        <v>18</v>
      </c>
      <c r="E67" s="39"/>
      <c r="F67" s="116" t="s">
        <v>73</v>
      </c>
      <c r="G67" s="117" t="s">
        <v>13</v>
      </c>
      <c r="H67" s="77" t="str">
        <f>H31</f>
        <v>Standard-PKW/
E-Car</v>
      </c>
      <c r="I67" s="78" t="str">
        <f>I31</f>
        <v>Standard-PKW/
E-Car</v>
      </c>
      <c r="J67" s="79" t="str">
        <f>J31</f>
        <v>Standard-PKW/
E-Car</v>
      </c>
      <c r="K67" s="77" t="str">
        <f>K31</f>
        <v>Standard-PKW/
E-Car</v>
      </c>
      <c r="L67" s="78" t="str">
        <f>L31</f>
        <v>Standard-PKW/
E-Car</v>
      </c>
      <c r="M67" s="79" t="str">
        <f>M31</f>
        <v>Standard-PKW/
E-Car</v>
      </c>
    </row>
    <row r="68" spans="2:13" ht="15.75" x14ac:dyDescent="0.25">
      <c r="B68" s="85">
        <f t="shared" si="0"/>
        <v>68</v>
      </c>
      <c r="D68" s="8" t="s">
        <v>42</v>
      </c>
      <c r="E68" s="33"/>
      <c r="F68" s="47"/>
      <c r="G68" s="48"/>
      <c r="H68" s="59" t="s">
        <v>4</v>
      </c>
      <c r="I68" s="26" t="s">
        <v>4</v>
      </c>
      <c r="J68" s="60" t="s">
        <v>4</v>
      </c>
      <c r="K68" s="59" t="str">
        <f>K32</f>
        <v>Gew. Punktzahl</v>
      </c>
      <c r="L68" s="26" t="str">
        <f>K68</f>
        <v>Gew. Punktzahl</v>
      </c>
      <c r="M68" s="72" t="str">
        <f>L68</f>
        <v>Gew. Punktzahl</v>
      </c>
    </row>
    <row r="69" spans="2:13" x14ac:dyDescent="0.25">
      <c r="B69" s="85">
        <f t="shared" ref="B69:B95" si="46">B68+1</f>
        <v>69</v>
      </c>
      <c r="D69" s="11" t="s">
        <v>2</v>
      </c>
      <c r="E69" s="34"/>
      <c r="F69" s="90">
        <v>10</v>
      </c>
      <c r="G69" s="49">
        <f>F69/$F$93</f>
        <v>1.8867924528301886E-2</v>
      </c>
      <c r="H69" s="92">
        <v>5</v>
      </c>
      <c r="I69" s="92">
        <v>5</v>
      </c>
      <c r="J69" s="94">
        <v>5</v>
      </c>
      <c r="K69" s="64">
        <f>H69*F69</f>
        <v>50</v>
      </c>
      <c r="L69" s="22">
        <f>I69*F69</f>
        <v>50</v>
      </c>
      <c r="M69" s="74">
        <f>J69*F69</f>
        <v>50</v>
      </c>
    </row>
    <row r="70" spans="2:13" x14ac:dyDescent="0.25">
      <c r="B70" s="85">
        <f t="shared" si="46"/>
        <v>70</v>
      </c>
      <c r="D70" s="12" t="s">
        <v>3</v>
      </c>
      <c r="E70" s="35"/>
      <c r="F70" s="90">
        <v>10</v>
      </c>
      <c r="G70" s="49">
        <f>F70/$F$93</f>
        <v>1.8867924528301886E-2</v>
      </c>
      <c r="H70" s="92">
        <v>5</v>
      </c>
      <c r="I70" s="92">
        <v>5</v>
      </c>
      <c r="J70" s="94">
        <v>5</v>
      </c>
      <c r="K70" s="65">
        <f t="shared" ref="K70:K71" si="47">H70*F70</f>
        <v>50</v>
      </c>
      <c r="L70" s="20">
        <f t="shared" ref="L70:L71" si="48">I70*F70</f>
        <v>50</v>
      </c>
      <c r="M70" s="75">
        <f t="shared" ref="M70:M71" si="49">J70*F70</f>
        <v>50</v>
      </c>
    </row>
    <row r="71" spans="2:13" x14ac:dyDescent="0.25">
      <c r="B71" s="85">
        <f t="shared" si="46"/>
        <v>71</v>
      </c>
      <c r="D71" s="11" t="s">
        <v>1</v>
      </c>
      <c r="E71" s="34"/>
      <c r="F71" s="90">
        <v>10</v>
      </c>
      <c r="G71" s="49">
        <f>F71/$F$93</f>
        <v>1.8867924528301886E-2</v>
      </c>
      <c r="H71" s="92">
        <v>5</v>
      </c>
      <c r="I71" s="92">
        <v>5</v>
      </c>
      <c r="J71" s="94">
        <v>5</v>
      </c>
      <c r="K71" s="64">
        <f t="shared" si="47"/>
        <v>50</v>
      </c>
      <c r="L71" s="22">
        <f t="shared" si="48"/>
        <v>50</v>
      </c>
      <c r="M71" s="74">
        <f t="shared" si="49"/>
        <v>50</v>
      </c>
    </row>
    <row r="72" spans="2:13" x14ac:dyDescent="0.25">
      <c r="B72" s="85">
        <f t="shared" si="46"/>
        <v>72</v>
      </c>
      <c r="D72" s="6"/>
      <c r="E72" s="35"/>
      <c r="F72" s="54"/>
      <c r="G72" s="55"/>
      <c r="H72" s="65"/>
      <c r="I72" s="14"/>
      <c r="J72" s="66"/>
      <c r="K72" s="65"/>
      <c r="L72" s="20"/>
      <c r="M72" s="75"/>
    </row>
    <row r="73" spans="2:13" ht="15.75" x14ac:dyDescent="0.25">
      <c r="B73" s="85">
        <f t="shared" si="46"/>
        <v>73</v>
      </c>
      <c r="D73" s="9" t="s">
        <v>43</v>
      </c>
      <c r="E73" s="36"/>
      <c r="F73" s="52"/>
      <c r="G73" s="53"/>
      <c r="H73" s="62"/>
      <c r="I73" s="15"/>
      <c r="J73" s="63"/>
      <c r="K73" s="62"/>
      <c r="L73" s="21"/>
      <c r="M73" s="73"/>
    </row>
    <row r="74" spans="2:13" x14ac:dyDescent="0.25">
      <c r="B74" s="85">
        <f t="shared" si="46"/>
        <v>74</v>
      </c>
      <c r="D74" s="11" t="s">
        <v>2</v>
      </c>
      <c r="E74" s="34"/>
      <c r="F74" s="90">
        <v>10</v>
      </c>
      <c r="G74" s="49">
        <f>F74/$F$93</f>
        <v>1.8867924528301886E-2</v>
      </c>
      <c r="H74" s="92">
        <v>5</v>
      </c>
      <c r="I74" s="92">
        <v>5</v>
      </c>
      <c r="J74" s="94">
        <v>5</v>
      </c>
      <c r="K74" s="64">
        <f>H74*F74</f>
        <v>50</v>
      </c>
      <c r="L74" s="22">
        <f>I74*F74</f>
        <v>50</v>
      </c>
      <c r="M74" s="74">
        <f>J74*F74</f>
        <v>50</v>
      </c>
    </row>
    <row r="75" spans="2:13" x14ac:dyDescent="0.25">
      <c r="B75" s="85">
        <f t="shared" si="46"/>
        <v>75</v>
      </c>
      <c r="D75" s="12" t="s">
        <v>3</v>
      </c>
      <c r="E75" s="35"/>
      <c r="F75" s="90">
        <v>10</v>
      </c>
      <c r="G75" s="49">
        <f>F75/$F$93</f>
        <v>1.8867924528301886E-2</v>
      </c>
      <c r="H75" s="92">
        <v>5</v>
      </c>
      <c r="I75" s="92">
        <v>5</v>
      </c>
      <c r="J75" s="94">
        <v>5</v>
      </c>
      <c r="K75" s="65">
        <f t="shared" ref="K75:K76" si="50">H75*F75</f>
        <v>50</v>
      </c>
      <c r="L75" s="20">
        <f t="shared" ref="L75:L76" si="51">I75*F75</f>
        <v>50</v>
      </c>
      <c r="M75" s="75">
        <f t="shared" ref="M75:M76" si="52">J75*F75</f>
        <v>50</v>
      </c>
    </row>
    <row r="76" spans="2:13" x14ac:dyDescent="0.25">
      <c r="B76" s="85">
        <f t="shared" si="46"/>
        <v>76</v>
      </c>
      <c r="D76" s="11" t="s">
        <v>1</v>
      </c>
      <c r="E76" s="34"/>
      <c r="F76" s="90">
        <v>10</v>
      </c>
      <c r="G76" s="49">
        <f>F76/$F$93</f>
        <v>1.8867924528301886E-2</v>
      </c>
      <c r="H76" s="92">
        <v>5</v>
      </c>
      <c r="I76" s="92">
        <v>5</v>
      </c>
      <c r="J76" s="94">
        <v>5</v>
      </c>
      <c r="K76" s="64">
        <f t="shared" si="50"/>
        <v>50</v>
      </c>
      <c r="L76" s="22">
        <f t="shared" si="51"/>
        <v>50</v>
      </c>
      <c r="M76" s="74">
        <f t="shared" si="52"/>
        <v>50</v>
      </c>
    </row>
    <row r="77" spans="2:13" x14ac:dyDescent="0.25">
      <c r="B77" s="85">
        <f t="shared" si="46"/>
        <v>77</v>
      </c>
      <c r="D77" s="6"/>
      <c r="E77" s="35"/>
      <c r="F77" s="54"/>
      <c r="G77" s="55"/>
      <c r="H77" s="65"/>
      <c r="I77" s="14"/>
      <c r="J77" s="66"/>
      <c r="K77" s="65"/>
      <c r="L77" s="20"/>
      <c r="M77" s="75"/>
    </row>
    <row r="78" spans="2:13" ht="15.75" x14ac:dyDescent="0.25">
      <c r="B78" s="85">
        <f t="shared" si="46"/>
        <v>78</v>
      </c>
      <c r="D78" s="8" t="s">
        <v>12</v>
      </c>
      <c r="E78" s="33"/>
      <c r="F78" s="56"/>
      <c r="G78" s="57"/>
      <c r="H78" s="67"/>
      <c r="I78" s="13"/>
      <c r="J78" s="68"/>
      <c r="K78" s="67"/>
      <c r="L78" s="23"/>
      <c r="M78" s="76"/>
    </row>
    <row r="79" spans="2:13" x14ac:dyDescent="0.25">
      <c r="B79" s="85">
        <f t="shared" si="46"/>
        <v>79</v>
      </c>
      <c r="D79" s="11" t="s">
        <v>2</v>
      </c>
      <c r="E79" s="34"/>
      <c r="F79" s="90">
        <v>10</v>
      </c>
      <c r="G79" s="49">
        <f>F79/$F$93</f>
        <v>1.8867924528301886E-2</v>
      </c>
      <c r="H79" s="92">
        <v>5</v>
      </c>
      <c r="I79" s="92">
        <v>5</v>
      </c>
      <c r="J79" s="92">
        <v>5</v>
      </c>
      <c r="K79" s="64">
        <f>H79*F79</f>
        <v>50</v>
      </c>
      <c r="L79" s="22">
        <f>I79*F79</f>
        <v>50</v>
      </c>
      <c r="M79" s="74">
        <f>J79*F79</f>
        <v>50</v>
      </c>
    </row>
    <row r="80" spans="2:13" x14ac:dyDescent="0.25">
      <c r="B80" s="85">
        <f t="shared" si="46"/>
        <v>80</v>
      </c>
      <c r="D80" s="12" t="s">
        <v>3</v>
      </c>
      <c r="E80" s="35"/>
      <c r="F80" s="90">
        <v>10</v>
      </c>
      <c r="G80" s="49">
        <f>F80/$F$93</f>
        <v>1.8867924528301886E-2</v>
      </c>
      <c r="H80" s="92">
        <v>5</v>
      </c>
      <c r="I80" s="92">
        <v>5</v>
      </c>
      <c r="J80" s="92">
        <v>5</v>
      </c>
      <c r="K80" s="65">
        <f t="shared" ref="K80:K81" si="53">H80*F80</f>
        <v>50</v>
      </c>
      <c r="L80" s="20">
        <f t="shared" ref="L80:L81" si="54">I80*F80</f>
        <v>50</v>
      </c>
      <c r="M80" s="75">
        <f t="shared" ref="M80:M81" si="55">J80*F80</f>
        <v>50</v>
      </c>
    </row>
    <row r="81" spans="2:13" x14ac:dyDescent="0.25">
      <c r="B81" s="85">
        <f t="shared" si="46"/>
        <v>81</v>
      </c>
      <c r="D81" s="11" t="s">
        <v>1</v>
      </c>
      <c r="E81" s="34"/>
      <c r="F81" s="90">
        <v>10</v>
      </c>
      <c r="G81" s="49">
        <f>F81/$F$93</f>
        <v>1.8867924528301886E-2</v>
      </c>
      <c r="H81" s="92">
        <v>5</v>
      </c>
      <c r="I81" s="92">
        <v>5</v>
      </c>
      <c r="J81" s="92">
        <v>5</v>
      </c>
      <c r="K81" s="64">
        <f t="shared" si="53"/>
        <v>50</v>
      </c>
      <c r="L81" s="22">
        <f t="shared" si="54"/>
        <v>50</v>
      </c>
      <c r="M81" s="74">
        <f t="shared" si="55"/>
        <v>50</v>
      </c>
    </row>
    <row r="82" spans="2:13" x14ac:dyDescent="0.25">
      <c r="B82" s="85">
        <f t="shared" si="46"/>
        <v>82</v>
      </c>
      <c r="D82" s="12" t="s">
        <v>6</v>
      </c>
      <c r="E82" s="35"/>
      <c r="F82" s="90">
        <v>10</v>
      </c>
      <c r="G82" s="49">
        <f>F82/$F$93</f>
        <v>1.8867924528301886E-2</v>
      </c>
      <c r="H82" s="92">
        <v>5</v>
      </c>
      <c r="I82" s="92">
        <v>5</v>
      </c>
      <c r="J82" s="92">
        <v>5</v>
      </c>
      <c r="K82" s="65">
        <f t="shared" ref="K82:K83" si="56">H82*F82</f>
        <v>50</v>
      </c>
      <c r="L82" s="20">
        <f t="shared" ref="L82:L83" si="57">I82*F82</f>
        <v>50</v>
      </c>
      <c r="M82" s="75">
        <f t="shared" ref="M82:M83" si="58">J82*F82</f>
        <v>50</v>
      </c>
    </row>
    <row r="83" spans="2:13" x14ac:dyDescent="0.25">
      <c r="B83" s="85">
        <f t="shared" si="46"/>
        <v>83</v>
      </c>
      <c r="D83" s="11" t="s">
        <v>7</v>
      </c>
      <c r="E83" s="34"/>
      <c r="F83" s="90">
        <v>10</v>
      </c>
      <c r="G83" s="49">
        <f>F83/$F$93</f>
        <v>1.8867924528301886E-2</v>
      </c>
      <c r="H83" s="92">
        <v>5</v>
      </c>
      <c r="I83" s="92">
        <v>5</v>
      </c>
      <c r="J83" s="92">
        <v>5</v>
      </c>
      <c r="K83" s="64">
        <f t="shared" si="56"/>
        <v>50</v>
      </c>
      <c r="L83" s="22">
        <f t="shared" si="57"/>
        <v>50</v>
      </c>
      <c r="M83" s="74">
        <f t="shared" si="58"/>
        <v>50</v>
      </c>
    </row>
    <row r="84" spans="2:13" ht="16.5" thickBot="1" x14ac:dyDescent="0.3">
      <c r="B84" s="85">
        <f t="shared" si="46"/>
        <v>84</v>
      </c>
      <c r="D84" s="97" t="s">
        <v>23</v>
      </c>
      <c r="E84" s="98"/>
      <c r="F84" s="99">
        <f>SUM(F69:F83)</f>
        <v>110</v>
      </c>
      <c r="G84" s="58"/>
      <c r="H84" s="69"/>
      <c r="I84" s="70"/>
      <c r="J84" s="71"/>
      <c r="K84" s="99">
        <f>SUM(K69:K83)</f>
        <v>550</v>
      </c>
      <c r="L84" s="100">
        <f t="shared" ref="L84:M84" si="59">SUM(L69:L83)</f>
        <v>550</v>
      </c>
      <c r="M84" s="101">
        <f t="shared" si="59"/>
        <v>550</v>
      </c>
    </row>
    <row r="85" spans="2:13" ht="15.75" thickBot="1" x14ac:dyDescent="0.3">
      <c r="B85" s="85">
        <f t="shared" si="46"/>
        <v>85</v>
      </c>
      <c r="G85" s="44"/>
    </row>
    <row r="86" spans="2:13" ht="18.75" customHeight="1" thickBot="1" x14ac:dyDescent="0.3">
      <c r="B86" s="85">
        <f t="shared" si="46"/>
        <v>86</v>
      </c>
      <c r="D86" s="105" t="s">
        <v>45</v>
      </c>
      <c r="E86" s="106"/>
      <c r="F86" s="118" t="s">
        <v>0</v>
      </c>
      <c r="G86" s="119"/>
      <c r="I86" s="123"/>
      <c r="J86" s="124"/>
      <c r="K86" s="120" t="s">
        <v>20</v>
      </c>
      <c r="L86" s="121"/>
      <c r="M86" s="122"/>
    </row>
    <row r="87" spans="2:13" ht="42.75" customHeight="1" thickBot="1" x14ac:dyDescent="0.3">
      <c r="B87" s="85">
        <f t="shared" si="46"/>
        <v>87</v>
      </c>
      <c r="D87" s="80"/>
      <c r="E87" s="81"/>
      <c r="F87" s="116" t="s">
        <v>73</v>
      </c>
      <c r="G87" s="117" t="s">
        <v>13</v>
      </c>
      <c r="I87" s="123"/>
      <c r="J87" s="125"/>
      <c r="K87" s="77" t="str">
        <f>K67</f>
        <v>Standard-PKW/
E-Car</v>
      </c>
      <c r="L87" s="78" t="str">
        <f>L67</f>
        <v>Standard-PKW/
E-Car</v>
      </c>
      <c r="M87" s="79" t="str">
        <f>M67</f>
        <v>Standard-PKW/
E-Car</v>
      </c>
    </row>
    <row r="88" spans="2:13" ht="15" customHeight="1" x14ac:dyDescent="0.25">
      <c r="B88" s="85">
        <f t="shared" si="46"/>
        <v>88</v>
      </c>
      <c r="D88" s="80"/>
      <c r="E88" s="83"/>
      <c r="F88" s="43"/>
      <c r="G88" s="48"/>
      <c r="I88" s="123"/>
      <c r="J88" s="125"/>
      <c r="K88" s="59" t="str">
        <f>K68</f>
        <v>Gew. Punktzahl</v>
      </c>
      <c r="L88" s="26" t="str">
        <f>K88</f>
        <v>Gew. Punktzahl</v>
      </c>
      <c r="M88" s="72" t="str">
        <f>L88</f>
        <v>Gew. Punktzahl</v>
      </c>
    </row>
    <row r="89" spans="2:13" ht="15" customHeight="1" x14ac:dyDescent="0.25">
      <c r="B89" s="85">
        <f t="shared" si="46"/>
        <v>89</v>
      </c>
      <c r="D89" s="102" t="str">
        <f>D28</f>
        <v>Gesamtwertung A. Informationsbeschaffung, Auswahl und Kauf</v>
      </c>
      <c r="E89" s="103"/>
      <c r="F89" s="109">
        <f>F28</f>
        <v>150</v>
      </c>
      <c r="G89" s="49">
        <f>F89/(SUM(F89:F91))</f>
        <v>0.28301886792452829</v>
      </c>
      <c r="I89" s="123"/>
      <c r="J89" s="125"/>
      <c r="K89" s="64">
        <f>K28</f>
        <v>750</v>
      </c>
      <c r="L89" s="22">
        <f>L28</f>
        <v>750</v>
      </c>
      <c r="M89" s="74">
        <f>M28</f>
        <v>750</v>
      </c>
    </row>
    <row r="90" spans="2:13" ht="15" customHeight="1" x14ac:dyDescent="0.25">
      <c r="B90" s="85">
        <f t="shared" si="46"/>
        <v>90</v>
      </c>
      <c r="D90" s="102" t="str">
        <f>D64</f>
        <v>Gesamtwertung B. Nutzungsphase</v>
      </c>
      <c r="E90" s="103"/>
      <c r="F90" s="109">
        <f>F64</f>
        <v>270</v>
      </c>
      <c r="G90" s="49">
        <f>F90/(SUM(F89:F91))</f>
        <v>0.50943396226415094</v>
      </c>
      <c r="I90" s="123"/>
      <c r="J90" s="125"/>
      <c r="K90" s="65">
        <f>K64</f>
        <v>1350</v>
      </c>
      <c r="L90" s="20">
        <f>L64</f>
        <v>1350</v>
      </c>
      <c r="M90" s="75">
        <f>M64</f>
        <v>1350</v>
      </c>
    </row>
    <row r="91" spans="2:13" ht="15" customHeight="1" thickBot="1" x14ac:dyDescent="0.3">
      <c r="B91" s="85">
        <f t="shared" si="46"/>
        <v>91</v>
      </c>
      <c r="D91" s="102" t="str">
        <f>D84</f>
        <v>Gesamtwertung C. Verkauf und Entsorgung</v>
      </c>
      <c r="E91" s="104"/>
      <c r="F91" s="109">
        <f>F84</f>
        <v>110</v>
      </c>
      <c r="G91" s="49">
        <f>F91/(SUM(F89:F91))</f>
        <v>0.20754716981132076</v>
      </c>
      <c r="I91" s="123"/>
      <c r="J91" s="125"/>
      <c r="K91" s="64">
        <f>K84</f>
        <v>550</v>
      </c>
      <c r="L91" s="22">
        <f>L84</f>
        <v>550</v>
      </c>
      <c r="M91" s="74">
        <f>M84</f>
        <v>550</v>
      </c>
    </row>
    <row r="92" spans="2:13" ht="15" customHeight="1" thickBot="1" x14ac:dyDescent="0.3">
      <c r="B92" s="85">
        <f t="shared" si="46"/>
        <v>92</v>
      </c>
      <c r="D92" s="80"/>
      <c r="E92" s="82"/>
      <c r="F92" s="130"/>
      <c r="G92" s="55"/>
      <c r="I92" s="123"/>
      <c r="J92" s="125"/>
      <c r="K92" s="120" t="s">
        <v>76</v>
      </c>
      <c r="L92" s="121"/>
      <c r="M92" s="122"/>
    </row>
    <row r="93" spans="2:13" s="3" customFormat="1" ht="15" customHeight="1" thickBot="1" x14ac:dyDescent="0.3">
      <c r="B93" s="85">
        <f t="shared" si="46"/>
        <v>93</v>
      </c>
      <c r="D93" s="131"/>
      <c r="E93" s="110" t="s">
        <v>74</v>
      </c>
      <c r="F93" s="132">
        <f>F84+F64+F28</f>
        <v>530</v>
      </c>
      <c r="G93" s="133">
        <f>SUM(G89:G91)</f>
        <v>1</v>
      </c>
      <c r="K93" s="126">
        <f>SUM(K89:K91)</f>
        <v>2650</v>
      </c>
      <c r="L93" s="107">
        <f>SUM(L89:L91)</f>
        <v>2650</v>
      </c>
      <c r="M93" s="108">
        <f>SUM(M89:M91)</f>
        <v>2650</v>
      </c>
    </row>
    <row r="94" spans="2:13" ht="15" customHeight="1" thickBot="1" x14ac:dyDescent="0.3">
      <c r="B94" s="85">
        <f t="shared" si="46"/>
        <v>94</v>
      </c>
      <c r="E94" s="82"/>
      <c r="G94" s="28"/>
      <c r="J94" s="28"/>
      <c r="K94" s="120" t="s">
        <v>24</v>
      </c>
      <c r="L94" s="121"/>
      <c r="M94" s="122"/>
    </row>
    <row r="95" spans="2:13" s="3" customFormat="1" ht="15" customHeight="1" thickBot="1" x14ac:dyDescent="0.3">
      <c r="B95" s="85">
        <f t="shared" si="46"/>
        <v>95</v>
      </c>
      <c r="D95"/>
      <c r="E95" s="28"/>
      <c r="F95" s="28"/>
      <c r="G95" s="28"/>
      <c r="K95" s="127">
        <f>RANK(K93,K93:M93)</f>
        <v>1</v>
      </c>
      <c r="L95" s="128">
        <f>_xlfn.RANK.EQ(L93,K93:M93)</f>
        <v>1</v>
      </c>
      <c r="M95" s="129">
        <f>_xlfn.RANK.EQ(M93,K93:M93)</f>
        <v>1</v>
      </c>
    </row>
  </sheetData>
  <mergeCells count="13">
    <mergeCell ref="F86:G86"/>
    <mergeCell ref="K86:M86"/>
    <mergeCell ref="K92:M92"/>
    <mergeCell ref="K94:M94"/>
    <mergeCell ref="F6:G6"/>
    <mergeCell ref="F30:G30"/>
    <mergeCell ref="H30:J30"/>
    <mergeCell ref="K30:M30"/>
    <mergeCell ref="F66:G66"/>
    <mergeCell ref="H66:J66"/>
    <mergeCell ref="K66:M66"/>
    <mergeCell ref="H6:J6"/>
    <mergeCell ref="K6:M6"/>
  </mergeCells>
  <dataValidations disablePrompts="1" count="2">
    <dataValidation type="whole" allowBlank="1" showInputMessage="1" showErrorMessage="1" sqref="H64:J64 H84:J84 H42:J43 H53:J54 H72:J73 H77:J78 J89:J91">
      <formula1>-5</formula1>
      <formula2>5</formula2>
    </dataValidation>
    <dataValidation type="whole" allowBlank="1" showInputMessage="1" showErrorMessage="1" sqref="H9:J27 H33:J41 H44:J52 H74:J76 H55:J63 H69:J71 H79:J83">
      <formula1>0</formula1>
      <formula2>10</formula2>
    </dataValidation>
  </dataValidations>
  <pageMargins left="0.7" right="0.7" top="0.78740157499999996" bottom="0.78740157499999996" header="0.3" footer="0.3"/>
  <pageSetup paperSize="9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95"/>
  <sheetViews>
    <sheetView topLeftCell="C87" workbookViewId="0">
      <selection activeCell="D4" sqref="D4:M95"/>
    </sheetView>
  </sheetViews>
  <sheetFormatPr baseColWidth="10" defaultRowHeight="15" x14ac:dyDescent="0.25"/>
  <cols>
    <col min="1" max="1" width="18" customWidth="1"/>
    <col min="2" max="2" width="11.42578125" style="46"/>
    <col min="3" max="3" width="6.7109375" customWidth="1"/>
    <col min="4" max="4" width="21.140625" customWidth="1"/>
    <col min="5" max="5" width="42" style="28" customWidth="1"/>
    <col min="6" max="6" width="11.7109375" style="2" bestFit="1" customWidth="1"/>
    <col min="7" max="7" width="14" style="2" customWidth="1"/>
    <col min="8" max="9" width="14.7109375" style="1" customWidth="1"/>
    <col min="10" max="10" width="14.7109375" style="1" hidden="1" customWidth="1"/>
    <col min="11" max="12" width="14.7109375" style="1" customWidth="1"/>
    <col min="13" max="13" width="14.7109375" style="1" hidden="1" customWidth="1"/>
  </cols>
  <sheetData>
    <row r="2" spans="2:13" x14ac:dyDescent="0.25">
      <c r="B2" s="85" t="s">
        <v>37</v>
      </c>
      <c r="C2" s="86" t="s">
        <v>25</v>
      </c>
      <c r="D2" s="87" t="s">
        <v>26</v>
      </c>
      <c r="E2" s="85" t="s">
        <v>27</v>
      </c>
      <c r="F2" s="88" t="s">
        <v>28</v>
      </c>
      <c r="G2" s="88" t="s">
        <v>29</v>
      </c>
      <c r="H2" s="85" t="s">
        <v>30</v>
      </c>
      <c r="I2" s="85" t="s">
        <v>31</v>
      </c>
      <c r="J2" s="85" t="s">
        <v>32</v>
      </c>
      <c r="K2" s="85" t="s">
        <v>33</v>
      </c>
      <c r="L2" s="85" t="s">
        <v>34</v>
      </c>
      <c r="M2" s="85" t="s">
        <v>35</v>
      </c>
    </row>
    <row r="3" spans="2:13" x14ac:dyDescent="0.25">
      <c r="B3" s="85">
        <v>3</v>
      </c>
      <c r="D3" s="84" t="s">
        <v>44</v>
      </c>
    </row>
    <row r="4" spans="2:13" ht="15.75" thickBot="1" x14ac:dyDescent="0.3">
      <c r="B4" s="85">
        <f>B3+1</f>
        <v>4</v>
      </c>
      <c r="F4" s="89"/>
      <c r="G4" s="114" t="s">
        <v>72</v>
      </c>
    </row>
    <row r="5" spans="2:13" ht="27" thickBot="1" x14ac:dyDescent="0.3">
      <c r="B5" s="85">
        <f t="shared" ref="B5:B68" si="0">B4+1</f>
        <v>5</v>
      </c>
      <c r="D5" s="95" t="s">
        <v>36</v>
      </c>
      <c r="E5" s="96"/>
      <c r="F5" s="40"/>
      <c r="G5" s="40"/>
      <c r="H5" s="24"/>
      <c r="I5" s="24"/>
      <c r="J5" s="24"/>
      <c r="K5" s="24"/>
      <c r="L5" s="24"/>
      <c r="M5" s="24"/>
    </row>
    <row r="6" spans="2:13" ht="15.75" thickBot="1" x14ac:dyDescent="0.3">
      <c r="B6" s="85">
        <f t="shared" si="0"/>
        <v>6</v>
      </c>
      <c r="C6" s="1"/>
      <c r="F6" s="136" t="s">
        <v>0</v>
      </c>
      <c r="G6" s="119"/>
      <c r="H6" s="137" t="s">
        <v>19</v>
      </c>
      <c r="I6" s="138"/>
      <c r="J6" s="139"/>
      <c r="K6" s="137" t="s">
        <v>20</v>
      </c>
      <c r="L6" s="138"/>
      <c r="M6" s="139"/>
    </row>
    <row r="7" spans="2:13" ht="39" thickBot="1" x14ac:dyDescent="0.3">
      <c r="B7" s="85">
        <f t="shared" si="0"/>
        <v>7</v>
      </c>
      <c r="C7" s="45"/>
      <c r="D7" s="7" t="s">
        <v>15</v>
      </c>
      <c r="E7" s="38"/>
      <c r="F7" s="116" t="s">
        <v>73</v>
      </c>
      <c r="G7" s="117" t="s">
        <v>13</v>
      </c>
      <c r="H7" s="115" t="s">
        <v>49</v>
      </c>
      <c r="I7" s="115" t="s">
        <v>50</v>
      </c>
      <c r="J7" s="115" t="s">
        <v>14</v>
      </c>
      <c r="K7" s="113" t="str">
        <f>H7</f>
        <v>Mitsubishi
i-MiEV</v>
      </c>
      <c r="L7" s="113" t="str">
        <f>I7</f>
        <v>VW Polo 1.2
BlueMotion Technology</v>
      </c>
      <c r="M7" s="113" t="str">
        <f>J7</f>
        <v>Standard-PKW/
E-Car</v>
      </c>
    </row>
    <row r="8" spans="2:13" ht="15.75" x14ac:dyDescent="0.25">
      <c r="B8" s="85">
        <f t="shared" si="0"/>
        <v>8</v>
      </c>
      <c r="D8" s="8" t="s">
        <v>38</v>
      </c>
      <c r="E8" s="27"/>
      <c r="F8" s="47"/>
      <c r="G8" s="48"/>
      <c r="H8" s="59" t="s">
        <v>4</v>
      </c>
      <c r="I8" s="26" t="s">
        <v>4</v>
      </c>
      <c r="J8" s="60" t="s">
        <v>4</v>
      </c>
      <c r="K8" s="59" t="s">
        <v>75</v>
      </c>
      <c r="L8" s="26" t="str">
        <f>K8</f>
        <v>Gew. Punktzahl</v>
      </c>
      <c r="M8" s="72" t="str">
        <f>L8</f>
        <v>Gew. Punktzahl</v>
      </c>
    </row>
    <row r="9" spans="2:13" x14ac:dyDescent="0.25">
      <c r="B9" s="85">
        <f t="shared" si="0"/>
        <v>9</v>
      </c>
      <c r="D9" s="11" t="s">
        <v>2</v>
      </c>
      <c r="E9" s="29" t="s">
        <v>46</v>
      </c>
      <c r="F9" s="90">
        <v>10</v>
      </c>
      <c r="G9" s="49">
        <f>F9/$F$93</f>
        <v>0.20833333333333334</v>
      </c>
      <c r="H9" s="92">
        <v>2</v>
      </c>
      <c r="I9" s="93">
        <v>7</v>
      </c>
      <c r="J9" s="94">
        <v>0</v>
      </c>
      <c r="K9" s="64">
        <f>H9*F9</f>
        <v>20</v>
      </c>
      <c r="L9" s="22">
        <f>I9*F9</f>
        <v>70</v>
      </c>
      <c r="M9" s="74">
        <f>J9*F9</f>
        <v>0</v>
      </c>
    </row>
    <row r="10" spans="2:13" hidden="1" x14ac:dyDescent="0.25">
      <c r="B10" s="85">
        <f t="shared" si="0"/>
        <v>10</v>
      </c>
      <c r="D10" s="12"/>
      <c r="E10" s="30"/>
      <c r="F10" s="90">
        <v>0</v>
      </c>
      <c r="G10" s="49">
        <f>F10/$F$93</f>
        <v>0</v>
      </c>
      <c r="H10" s="92">
        <v>0</v>
      </c>
      <c r="I10" s="93">
        <v>0</v>
      </c>
      <c r="J10" s="94">
        <v>0</v>
      </c>
      <c r="K10" s="65">
        <f t="shared" ref="K10:K11" si="1">H10*F10</f>
        <v>0</v>
      </c>
      <c r="L10" s="20">
        <f t="shared" ref="L10:L11" si="2">I10*F10</f>
        <v>0</v>
      </c>
      <c r="M10" s="75">
        <f t="shared" ref="M10:M11" si="3">J10*F10</f>
        <v>0</v>
      </c>
    </row>
    <row r="11" spans="2:13" hidden="1" x14ac:dyDescent="0.25">
      <c r="B11" s="85">
        <f t="shared" si="0"/>
        <v>11</v>
      </c>
      <c r="D11" s="11"/>
      <c r="E11" s="29"/>
      <c r="F11" s="90">
        <v>0</v>
      </c>
      <c r="G11" s="49">
        <f>F11/$F$93</f>
        <v>0</v>
      </c>
      <c r="H11" s="92">
        <v>0</v>
      </c>
      <c r="I11" s="93">
        <v>0</v>
      </c>
      <c r="J11" s="94">
        <v>0</v>
      </c>
      <c r="K11" s="64">
        <f t="shared" si="1"/>
        <v>0</v>
      </c>
      <c r="L11" s="22">
        <f t="shared" si="2"/>
        <v>0</v>
      </c>
      <c r="M11" s="74">
        <f t="shared" si="3"/>
        <v>0</v>
      </c>
    </row>
    <row r="12" spans="2:13" x14ac:dyDescent="0.25">
      <c r="B12" s="85">
        <f t="shared" si="0"/>
        <v>12</v>
      </c>
      <c r="D12" s="10"/>
      <c r="E12" s="31"/>
      <c r="F12" s="50"/>
      <c r="G12" s="51"/>
      <c r="H12" s="50"/>
      <c r="I12" s="19"/>
      <c r="J12" s="61"/>
      <c r="K12" s="50"/>
      <c r="L12" s="19"/>
      <c r="M12" s="51"/>
    </row>
    <row r="13" spans="2:13" ht="15.75" x14ac:dyDescent="0.25">
      <c r="B13" s="85">
        <f t="shared" si="0"/>
        <v>13</v>
      </c>
      <c r="D13" s="9" t="s">
        <v>39</v>
      </c>
      <c r="E13" s="32"/>
      <c r="F13" s="52"/>
      <c r="G13" s="53"/>
      <c r="H13" s="62"/>
      <c r="I13" s="21"/>
      <c r="J13" s="63"/>
      <c r="K13" s="62"/>
      <c r="L13" s="21"/>
      <c r="M13" s="73"/>
    </row>
    <row r="14" spans="2:13" x14ac:dyDescent="0.25">
      <c r="B14" s="85">
        <f t="shared" si="0"/>
        <v>14</v>
      </c>
      <c r="D14" s="11" t="s">
        <v>2</v>
      </c>
      <c r="E14" s="29" t="s">
        <v>47</v>
      </c>
      <c r="F14" s="91">
        <v>10</v>
      </c>
      <c r="G14" s="49">
        <f>F14/$F$93</f>
        <v>0.20833333333333334</v>
      </c>
      <c r="H14" s="92">
        <v>5</v>
      </c>
      <c r="I14" s="93">
        <v>8</v>
      </c>
      <c r="J14" s="94">
        <v>0</v>
      </c>
      <c r="K14" s="64">
        <f>H14*F14</f>
        <v>50</v>
      </c>
      <c r="L14" s="22">
        <f>I14*F14</f>
        <v>80</v>
      </c>
      <c r="M14" s="74">
        <f>J14*F14</f>
        <v>0</v>
      </c>
    </row>
    <row r="15" spans="2:13" hidden="1" x14ac:dyDescent="0.25">
      <c r="B15" s="85">
        <f t="shared" si="0"/>
        <v>15</v>
      </c>
      <c r="D15" s="18" t="s">
        <v>3</v>
      </c>
      <c r="E15" s="30"/>
      <c r="F15" s="91">
        <v>0</v>
      </c>
      <c r="G15" s="49">
        <f>F15/$F$93</f>
        <v>0</v>
      </c>
      <c r="H15" s="92">
        <v>0</v>
      </c>
      <c r="I15" s="93">
        <v>0</v>
      </c>
      <c r="J15" s="94">
        <v>0</v>
      </c>
      <c r="K15" s="65">
        <f t="shared" ref="K15:K16" si="4">H15*F15</f>
        <v>0</v>
      </c>
      <c r="L15" s="20">
        <f t="shared" ref="L15:L16" si="5">I15*F15</f>
        <v>0</v>
      </c>
      <c r="M15" s="75">
        <f t="shared" ref="M15:M16" si="6">J15*F15</f>
        <v>0</v>
      </c>
    </row>
    <row r="16" spans="2:13" hidden="1" x14ac:dyDescent="0.25">
      <c r="B16" s="85">
        <f t="shared" si="0"/>
        <v>16</v>
      </c>
      <c r="D16" s="17"/>
      <c r="E16" s="29"/>
      <c r="F16" s="91">
        <v>0</v>
      </c>
      <c r="G16" s="49">
        <f>F16/$F$93</f>
        <v>0</v>
      </c>
      <c r="H16" s="92">
        <v>0</v>
      </c>
      <c r="I16" s="93">
        <v>0</v>
      </c>
      <c r="J16" s="94">
        <v>0</v>
      </c>
      <c r="K16" s="64">
        <f t="shared" si="4"/>
        <v>0</v>
      </c>
      <c r="L16" s="22">
        <f t="shared" si="5"/>
        <v>0</v>
      </c>
      <c r="M16" s="74">
        <f t="shared" si="6"/>
        <v>0</v>
      </c>
    </row>
    <row r="17" spans="2:13" x14ac:dyDescent="0.25">
      <c r="B17" s="85">
        <f t="shared" si="0"/>
        <v>17</v>
      </c>
      <c r="D17" s="6"/>
      <c r="E17" s="30"/>
      <c r="F17" s="54"/>
      <c r="G17" s="55"/>
      <c r="H17" s="65"/>
      <c r="I17" s="20"/>
      <c r="J17" s="66"/>
      <c r="K17" s="65"/>
      <c r="L17" s="20"/>
      <c r="M17" s="75"/>
    </row>
    <row r="18" spans="2:13" ht="15.75" x14ac:dyDescent="0.25">
      <c r="B18" s="85">
        <f t="shared" si="0"/>
        <v>18</v>
      </c>
      <c r="D18" s="8" t="s">
        <v>5</v>
      </c>
      <c r="E18" s="27"/>
      <c r="F18" s="56"/>
      <c r="G18" s="57"/>
      <c r="H18" s="67"/>
      <c r="I18" s="23"/>
      <c r="J18" s="68"/>
      <c r="K18" s="67"/>
      <c r="L18" s="23"/>
      <c r="M18" s="76"/>
    </row>
    <row r="19" spans="2:13" x14ac:dyDescent="0.25">
      <c r="B19" s="85">
        <f t="shared" si="0"/>
        <v>19</v>
      </c>
      <c r="D19" s="11" t="s">
        <v>2</v>
      </c>
      <c r="E19" s="29" t="s">
        <v>48</v>
      </c>
      <c r="F19" s="91">
        <v>5</v>
      </c>
      <c r="G19" s="49">
        <f>F19/$F$93</f>
        <v>0.10416666666666667</v>
      </c>
      <c r="H19" s="92">
        <v>10</v>
      </c>
      <c r="I19" s="93">
        <v>5</v>
      </c>
      <c r="J19" s="94">
        <v>0</v>
      </c>
      <c r="K19" s="64">
        <f>H19*F19</f>
        <v>50</v>
      </c>
      <c r="L19" s="22">
        <f>I19*F19</f>
        <v>25</v>
      </c>
      <c r="M19" s="74">
        <f>J19*F19</f>
        <v>0</v>
      </c>
    </row>
    <row r="20" spans="2:13" hidden="1" x14ac:dyDescent="0.25">
      <c r="B20" s="85">
        <f t="shared" si="0"/>
        <v>20</v>
      </c>
      <c r="D20" s="18" t="s">
        <v>3</v>
      </c>
      <c r="E20" s="30"/>
      <c r="F20" s="91">
        <v>0</v>
      </c>
      <c r="G20" s="49">
        <f>F20/$F$93</f>
        <v>0</v>
      </c>
      <c r="H20" s="92">
        <v>0</v>
      </c>
      <c r="I20" s="92">
        <v>0</v>
      </c>
      <c r="J20" s="92">
        <v>0</v>
      </c>
      <c r="K20" s="65">
        <f t="shared" ref="K20:K21" si="7">H20*F20</f>
        <v>0</v>
      </c>
      <c r="L20" s="20">
        <f t="shared" ref="L20:L21" si="8">I20*F20</f>
        <v>0</v>
      </c>
      <c r="M20" s="75">
        <f t="shared" ref="M20:M21" si="9">J20*F20</f>
        <v>0</v>
      </c>
    </row>
    <row r="21" spans="2:13" hidden="1" x14ac:dyDescent="0.25">
      <c r="B21" s="85">
        <f t="shared" si="0"/>
        <v>21</v>
      </c>
      <c r="D21" s="17" t="s">
        <v>1</v>
      </c>
      <c r="E21" s="29"/>
      <c r="F21" s="91">
        <v>0</v>
      </c>
      <c r="G21" s="49">
        <f>F21/$F$93</f>
        <v>0</v>
      </c>
      <c r="H21" s="92">
        <v>0</v>
      </c>
      <c r="I21" s="92">
        <v>0</v>
      </c>
      <c r="J21" s="92">
        <v>0</v>
      </c>
      <c r="K21" s="64">
        <f t="shared" si="7"/>
        <v>0</v>
      </c>
      <c r="L21" s="22">
        <f t="shared" si="8"/>
        <v>0</v>
      </c>
      <c r="M21" s="74">
        <f t="shared" si="9"/>
        <v>0</v>
      </c>
    </row>
    <row r="22" spans="2:13" hidden="1" x14ac:dyDescent="0.25">
      <c r="B22" s="85">
        <f t="shared" si="0"/>
        <v>22</v>
      </c>
      <c r="D22" s="18" t="s">
        <v>6</v>
      </c>
      <c r="E22" s="30"/>
      <c r="F22" s="91">
        <v>0</v>
      </c>
      <c r="G22" s="49">
        <f>F22/$F$93</f>
        <v>0</v>
      </c>
      <c r="H22" s="92">
        <v>0</v>
      </c>
      <c r="I22" s="92">
        <v>0</v>
      </c>
      <c r="J22" s="92">
        <v>0</v>
      </c>
      <c r="K22" s="65">
        <f>H22*F22</f>
        <v>0</v>
      </c>
      <c r="L22" s="20">
        <f>I22*F22</f>
        <v>0</v>
      </c>
      <c r="M22" s="75">
        <f>J22*F22</f>
        <v>0</v>
      </c>
    </row>
    <row r="23" spans="2:13" hidden="1" x14ac:dyDescent="0.25">
      <c r="B23" s="85">
        <f t="shared" si="0"/>
        <v>23</v>
      </c>
      <c r="D23" s="17" t="s">
        <v>7</v>
      </c>
      <c r="E23" s="29"/>
      <c r="F23" s="91">
        <v>0</v>
      </c>
      <c r="G23" s="49">
        <f>F23/$F$93</f>
        <v>0</v>
      </c>
      <c r="H23" s="92">
        <v>0</v>
      </c>
      <c r="I23" s="92">
        <v>0</v>
      </c>
      <c r="J23" s="92">
        <v>0</v>
      </c>
      <c r="K23" s="64">
        <f t="shared" ref="K23:K24" si="10">H23*F23</f>
        <v>0</v>
      </c>
      <c r="L23" s="22">
        <f t="shared" ref="L23:L24" si="11">I23*F23</f>
        <v>0</v>
      </c>
      <c r="M23" s="74">
        <f t="shared" ref="M23:M24" si="12">J23*F23</f>
        <v>0</v>
      </c>
    </row>
    <row r="24" spans="2:13" hidden="1" x14ac:dyDescent="0.25">
      <c r="B24" s="85">
        <f t="shared" si="0"/>
        <v>24</v>
      </c>
      <c r="D24" s="18" t="s">
        <v>8</v>
      </c>
      <c r="E24" s="30"/>
      <c r="F24" s="91">
        <v>0</v>
      </c>
      <c r="G24" s="49">
        <f>F24/$F$93</f>
        <v>0</v>
      </c>
      <c r="H24" s="92">
        <v>0</v>
      </c>
      <c r="I24" s="92">
        <v>0</v>
      </c>
      <c r="J24" s="92">
        <v>0</v>
      </c>
      <c r="K24" s="65">
        <f t="shared" si="10"/>
        <v>0</v>
      </c>
      <c r="L24" s="20">
        <f t="shared" si="11"/>
        <v>0</v>
      </c>
      <c r="M24" s="75">
        <f t="shared" si="12"/>
        <v>0</v>
      </c>
    </row>
    <row r="25" spans="2:13" hidden="1" x14ac:dyDescent="0.25">
      <c r="B25" s="85">
        <f t="shared" si="0"/>
        <v>25</v>
      </c>
      <c r="D25" s="17" t="s">
        <v>9</v>
      </c>
      <c r="E25" s="29"/>
      <c r="F25" s="91">
        <v>0</v>
      </c>
      <c r="G25" s="49">
        <f>F25/$F$93</f>
        <v>0</v>
      </c>
      <c r="H25" s="92">
        <v>0</v>
      </c>
      <c r="I25" s="92">
        <v>0</v>
      </c>
      <c r="J25" s="92">
        <v>0</v>
      </c>
      <c r="K25" s="64">
        <f>H25*F25</f>
        <v>0</v>
      </c>
      <c r="L25" s="22">
        <f>I25*F25</f>
        <v>0</v>
      </c>
      <c r="M25" s="74">
        <f>J25*F25</f>
        <v>0</v>
      </c>
    </row>
    <row r="26" spans="2:13" hidden="1" x14ac:dyDescent="0.25">
      <c r="B26" s="85">
        <f t="shared" si="0"/>
        <v>26</v>
      </c>
      <c r="D26" s="18" t="s">
        <v>10</v>
      </c>
      <c r="E26" s="30"/>
      <c r="F26" s="91">
        <v>0</v>
      </c>
      <c r="G26" s="49">
        <f>F26/$F$93</f>
        <v>0</v>
      </c>
      <c r="H26" s="92">
        <v>0</v>
      </c>
      <c r="I26" s="92">
        <v>0</v>
      </c>
      <c r="J26" s="92">
        <v>0</v>
      </c>
      <c r="K26" s="65">
        <f t="shared" ref="K26:K27" si="13">H26*F26</f>
        <v>0</v>
      </c>
      <c r="L26" s="20">
        <f t="shared" ref="L26:L27" si="14">I26*F26</f>
        <v>0</v>
      </c>
      <c r="M26" s="75">
        <f t="shared" ref="M26:M27" si="15">J26*F26</f>
        <v>0</v>
      </c>
    </row>
    <row r="27" spans="2:13" hidden="1" x14ac:dyDescent="0.25">
      <c r="B27" s="85">
        <f t="shared" si="0"/>
        <v>27</v>
      </c>
      <c r="D27" s="17" t="s">
        <v>16</v>
      </c>
      <c r="E27" s="29"/>
      <c r="F27" s="91">
        <v>0</v>
      </c>
      <c r="G27" s="49">
        <f>F27/$F$93</f>
        <v>0</v>
      </c>
      <c r="H27" s="92">
        <v>0</v>
      </c>
      <c r="I27" s="92">
        <v>0</v>
      </c>
      <c r="J27" s="92">
        <v>0</v>
      </c>
      <c r="K27" s="64">
        <f t="shared" si="13"/>
        <v>0</v>
      </c>
      <c r="L27" s="22">
        <f t="shared" si="14"/>
        <v>0</v>
      </c>
      <c r="M27" s="74">
        <f t="shared" si="15"/>
        <v>0</v>
      </c>
    </row>
    <row r="28" spans="2:13" ht="16.5" thickBot="1" x14ac:dyDescent="0.3">
      <c r="B28" s="85">
        <f t="shared" si="0"/>
        <v>28</v>
      </c>
      <c r="D28" s="97" t="s">
        <v>21</v>
      </c>
      <c r="E28" s="98"/>
      <c r="F28" s="99">
        <f>SUM(F9:F27)</f>
        <v>25</v>
      </c>
      <c r="G28" s="58"/>
      <c r="H28" s="69"/>
      <c r="I28" s="70"/>
      <c r="J28" s="71"/>
      <c r="K28" s="99">
        <f>SUM(K9:K27)</f>
        <v>120</v>
      </c>
      <c r="L28" s="100">
        <f t="shared" ref="L28:M28" si="16">SUM(L9:L27)</f>
        <v>175</v>
      </c>
      <c r="M28" s="101">
        <f t="shared" si="16"/>
        <v>0</v>
      </c>
    </row>
    <row r="29" spans="2:13" ht="16.5" thickBot="1" x14ac:dyDescent="0.3">
      <c r="B29" s="85">
        <f t="shared" si="0"/>
        <v>29</v>
      </c>
      <c r="D29" s="25"/>
      <c r="E29" s="30"/>
      <c r="F29" s="41"/>
      <c r="G29" s="41"/>
      <c r="H29" s="14"/>
      <c r="I29" s="20"/>
      <c r="J29" s="20"/>
      <c r="K29" s="14"/>
      <c r="L29" s="20"/>
      <c r="M29" s="20"/>
    </row>
    <row r="30" spans="2:13" ht="15.75" thickBot="1" x14ac:dyDescent="0.3">
      <c r="B30" s="85">
        <f t="shared" si="0"/>
        <v>30</v>
      </c>
      <c r="C30" s="1"/>
      <c r="F30" s="136" t="s">
        <v>0</v>
      </c>
      <c r="G30" s="119"/>
      <c r="H30" s="137" t="s">
        <v>19</v>
      </c>
      <c r="I30" s="138"/>
      <c r="J30" s="139"/>
      <c r="K30" s="137" t="s">
        <v>20</v>
      </c>
      <c r="L30" s="138"/>
      <c r="M30" s="139"/>
    </row>
    <row r="31" spans="2:13" ht="39" thickBot="1" x14ac:dyDescent="0.3">
      <c r="B31" s="85">
        <f t="shared" si="0"/>
        <v>31</v>
      </c>
      <c r="D31" s="7" t="s">
        <v>17</v>
      </c>
      <c r="E31" s="39"/>
      <c r="F31" s="116" t="s">
        <v>73</v>
      </c>
      <c r="G31" s="117" t="s">
        <v>13</v>
      </c>
      <c r="H31" s="77" t="str">
        <f>H7</f>
        <v>Mitsubishi
i-MiEV</v>
      </c>
      <c r="I31" s="78" t="str">
        <f>I7</f>
        <v>VW Polo 1.2
BlueMotion Technology</v>
      </c>
      <c r="J31" s="79" t="str">
        <f>J7</f>
        <v>Standard-PKW/
E-Car</v>
      </c>
      <c r="K31" s="77" t="str">
        <f>K7</f>
        <v>Mitsubishi
i-MiEV</v>
      </c>
      <c r="L31" s="78" t="str">
        <f>L7</f>
        <v>VW Polo 1.2
BlueMotion Technology</v>
      </c>
      <c r="M31" s="79" t="str">
        <f>M7</f>
        <v>Standard-PKW/
E-Car</v>
      </c>
    </row>
    <row r="32" spans="2:13" s="4" customFormat="1" ht="15.75" x14ac:dyDescent="0.25">
      <c r="B32" s="85">
        <f t="shared" si="0"/>
        <v>32</v>
      </c>
      <c r="D32" s="8" t="s">
        <v>40</v>
      </c>
      <c r="E32" s="33"/>
      <c r="F32" s="47"/>
      <c r="G32" s="48"/>
      <c r="H32" s="59" t="s">
        <v>4</v>
      </c>
      <c r="I32" s="26" t="s">
        <v>4</v>
      </c>
      <c r="J32" s="60" t="s">
        <v>4</v>
      </c>
      <c r="K32" s="59" t="str">
        <f>K8</f>
        <v>Gew. Punktzahl</v>
      </c>
      <c r="L32" s="26" t="str">
        <f>K32</f>
        <v>Gew. Punktzahl</v>
      </c>
      <c r="M32" s="72" t="str">
        <f>L32</f>
        <v>Gew. Punktzahl</v>
      </c>
    </row>
    <row r="33" spans="2:13" x14ac:dyDescent="0.25">
      <c r="B33" s="85">
        <f t="shared" si="0"/>
        <v>33</v>
      </c>
      <c r="D33" s="11" t="s">
        <v>2</v>
      </c>
      <c r="E33" s="29" t="s">
        <v>51</v>
      </c>
      <c r="F33" s="90">
        <v>7</v>
      </c>
      <c r="G33" s="49">
        <f t="shared" ref="G33:G41" si="17">F33/$F$93</f>
        <v>0.14583333333333334</v>
      </c>
      <c r="H33" s="92">
        <v>8</v>
      </c>
      <c r="I33" s="92">
        <v>5</v>
      </c>
      <c r="J33" s="92">
        <v>0</v>
      </c>
      <c r="K33" s="64">
        <f>H33*F33</f>
        <v>56</v>
      </c>
      <c r="L33" s="22">
        <f>I33*F33</f>
        <v>35</v>
      </c>
      <c r="M33" s="74">
        <f>J33*F33</f>
        <v>0</v>
      </c>
    </row>
    <row r="34" spans="2:13" hidden="1" x14ac:dyDescent="0.25">
      <c r="B34" s="85">
        <f t="shared" si="0"/>
        <v>34</v>
      </c>
      <c r="D34" s="12" t="s">
        <v>3</v>
      </c>
      <c r="E34" s="35"/>
      <c r="F34" s="90">
        <v>0</v>
      </c>
      <c r="G34" s="49">
        <f t="shared" si="17"/>
        <v>0</v>
      </c>
      <c r="H34" s="92">
        <v>0</v>
      </c>
      <c r="I34" s="92">
        <v>0</v>
      </c>
      <c r="J34" s="92">
        <v>0</v>
      </c>
      <c r="K34" s="65">
        <f t="shared" ref="K34:K35" si="18">H34*F34</f>
        <v>0</v>
      </c>
      <c r="L34" s="20">
        <f t="shared" ref="L34:L35" si="19">I34*F34</f>
        <v>0</v>
      </c>
      <c r="M34" s="75">
        <f t="shared" ref="M34:M35" si="20">J34*F34</f>
        <v>0</v>
      </c>
    </row>
    <row r="35" spans="2:13" hidden="1" x14ac:dyDescent="0.25">
      <c r="B35" s="85">
        <f t="shared" si="0"/>
        <v>35</v>
      </c>
      <c r="D35" s="11" t="s">
        <v>1</v>
      </c>
      <c r="E35" s="34"/>
      <c r="F35" s="90">
        <v>0</v>
      </c>
      <c r="G35" s="49">
        <f t="shared" si="17"/>
        <v>0</v>
      </c>
      <c r="H35" s="92">
        <v>0</v>
      </c>
      <c r="I35" s="92">
        <v>0</v>
      </c>
      <c r="J35" s="92">
        <v>0</v>
      </c>
      <c r="K35" s="64">
        <f t="shared" si="18"/>
        <v>0</v>
      </c>
      <c r="L35" s="22">
        <f t="shared" si="19"/>
        <v>0</v>
      </c>
      <c r="M35" s="74">
        <f t="shared" si="20"/>
        <v>0</v>
      </c>
    </row>
    <row r="36" spans="2:13" hidden="1" x14ac:dyDescent="0.25">
      <c r="B36" s="85">
        <f t="shared" si="0"/>
        <v>36</v>
      </c>
      <c r="D36" s="12" t="s">
        <v>6</v>
      </c>
      <c r="E36" s="35"/>
      <c r="F36" s="90">
        <v>0</v>
      </c>
      <c r="G36" s="49">
        <f t="shared" si="17"/>
        <v>0</v>
      </c>
      <c r="H36" s="92">
        <v>0</v>
      </c>
      <c r="I36" s="92">
        <v>0</v>
      </c>
      <c r="J36" s="92">
        <v>0</v>
      </c>
      <c r="K36" s="65">
        <f>H36*F36</f>
        <v>0</v>
      </c>
      <c r="L36" s="20">
        <f>I36*F36</f>
        <v>0</v>
      </c>
      <c r="M36" s="75">
        <f>J36*F36</f>
        <v>0</v>
      </c>
    </row>
    <row r="37" spans="2:13" hidden="1" x14ac:dyDescent="0.25">
      <c r="B37" s="85">
        <f t="shared" si="0"/>
        <v>37</v>
      </c>
      <c r="D37" s="11" t="s">
        <v>7</v>
      </c>
      <c r="E37" s="34"/>
      <c r="F37" s="90">
        <v>0</v>
      </c>
      <c r="G37" s="49">
        <f t="shared" si="17"/>
        <v>0</v>
      </c>
      <c r="H37" s="92">
        <v>0</v>
      </c>
      <c r="I37" s="92">
        <v>0</v>
      </c>
      <c r="J37" s="92">
        <v>0</v>
      </c>
      <c r="K37" s="64">
        <f t="shared" ref="K37:K38" si="21">H37*F37</f>
        <v>0</v>
      </c>
      <c r="L37" s="22">
        <f t="shared" ref="L37:L38" si="22">I37*F37</f>
        <v>0</v>
      </c>
      <c r="M37" s="74">
        <f t="shared" ref="M37:M38" si="23">J37*F37</f>
        <v>0</v>
      </c>
    </row>
    <row r="38" spans="2:13" hidden="1" x14ac:dyDescent="0.25">
      <c r="B38" s="85">
        <f t="shared" si="0"/>
        <v>38</v>
      </c>
      <c r="D38" s="12" t="s">
        <v>8</v>
      </c>
      <c r="E38" s="35"/>
      <c r="F38" s="90">
        <v>0</v>
      </c>
      <c r="G38" s="49">
        <f t="shared" si="17"/>
        <v>0</v>
      </c>
      <c r="H38" s="92">
        <v>0</v>
      </c>
      <c r="I38" s="92">
        <v>0</v>
      </c>
      <c r="J38" s="92">
        <v>0</v>
      </c>
      <c r="K38" s="65">
        <f t="shared" si="21"/>
        <v>0</v>
      </c>
      <c r="L38" s="20">
        <f t="shared" si="22"/>
        <v>0</v>
      </c>
      <c r="M38" s="75">
        <f t="shared" si="23"/>
        <v>0</v>
      </c>
    </row>
    <row r="39" spans="2:13" hidden="1" x14ac:dyDescent="0.25">
      <c r="B39" s="85">
        <f t="shared" si="0"/>
        <v>39</v>
      </c>
      <c r="D39" s="11"/>
      <c r="E39" s="34"/>
      <c r="F39" s="90">
        <v>0</v>
      </c>
      <c r="G39" s="49">
        <f t="shared" si="17"/>
        <v>0</v>
      </c>
      <c r="H39" s="92">
        <v>0</v>
      </c>
      <c r="I39" s="92">
        <v>0</v>
      </c>
      <c r="J39" s="92">
        <v>0</v>
      </c>
      <c r="K39" s="64">
        <f>H39*F39</f>
        <v>0</v>
      </c>
      <c r="L39" s="22">
        <f>I39*F39</f>
        <v>0</v>
      </c>
      <c r="M39" s="74">
        <f>J39*F39</f>
        <v>0</v>
      </c>
    </row>
    <row r="40" spans="2:13" hidden="1" x14ac:dyDescent="0.25">
      <c r="B40" s="85">
        <f t="shared" si="0"/>
        <v>40</v>
      </c>
      <c r="D40" s="12"/>
      <c r="E40" s="35"/>
      <c r="F40" s="90">
        <v>0</v>
      </c>
      <c r="G40" s="49">
        <f t="shared" si="17"/>
        <v>0</v>
      </c>
      <c r="H40" s="92">
        <v>0</v>
      </c>
      <c r="I40" s="92">
        <v>0</v>
      </c>
      <c r="J40" s="92">
        <v>0</v>
      </c>
      <c r="K40" s="65">
        <f t="shared" ref="K40:K41" si="24">H40*F40</f>
        <v>0</v>
      </c>
      <c r="L40" s="20">
        <f t="shared" ref="L40:L41" si="25">I40*F40</f>
        <v>0</v>
      </c>
      <c r="M40" s="75">
        <f t="shared" ref="M40:M41" si="26">J40*F40</f>
        <v>0</v>
      </c>
    </row>
    <row r="41" spans="2:13" hidden="1" x14ac:dyDescent="0.25">
      <c r="B41" s="85">
        <f t="shared" si="0"/>
        <v>41</v>
      </c>
      <c r="D41" s="11"/>
      <c r="E41" s="34"/>
      <c r="F41" s="90">
        <v>0</v>
      </c>
      <c r="G41" s="49">
        <f t="shared" si="17"/>
        <v>0</v>
      </c>
      <c r="H41" s="92">
        <v>0</v>
      </c>
      <c r="I41" s="92">
        <v>0</v>
      </c>
      <c r="J41" s="92">
        <v>0</v>
      </c>
      <c r="K41" s="64">
        <f t="shared" si="24"/>
        <v>0</v>
      </c>
      <c r="L41" s="22">
        <f t="shared" si="25"/>
        <v>0</v>
      </c>
      <c r="M41" s="74">
        <f t="shared" si="26"/>
        <v>0</v>
      </c>
    </row>
    <row r="42" spans="2:13" x14ac:dyDescent="0.25">
      <c r="B42" s="85">
        <f t="shared" si="0"/>
        <v>42</v>
      </c>
      <c r="D42" s="6"/>
      <c r="E42" s="35"/>
      <c r="F42" s="54"/>
      <c r="G42" s="55"/>
      <c r="H42" s="65"/>
      <c r="I42" s="14"/>
      <c r="J42" s="66"/>
      <c r="K42" s="65"/>
      <c r="L42" s="20"/>
      <c r="M42" s="75"/>
    </row>
    <row r="43" spans="2:13" ht="15.75" x14ac:dyDescent="0.25">
      <c r="B43" s="85">
        <f t="shared" si="0"/>
        <v>43</v>
      </c>
      <c r="D43" s="9" t="s">
        <v>41</v>
      </c>
      <c r="E43" s="36"/>
      <c r="F43" s="52"/>
      <c r="G43" s="53"/>
      <c r="H43" s="62"/>
      <c r="I43" s="15"/>
      <c r="J43" s="63"/>
      <c r="K43" s="62"/>
      <c r="L43" s="21"/>
      <c r="M43" s="73"/>
    </row>
    <row r="44" spans="2:13" x14ac:dyDescent="0.25">
      <c r="B44" s="85">
        <f t="shared" si="0"/>
        <v>44</v>
      </c>
      <c r="D44" s="11" t="s">
        <v>2</v>
      </c>
      <c r="E44" s="111" t="s">
        <v>52</v>
      </c>
      <c r="F44" s="90">
        <v>5</v>
      </c>
      <c r="G44" s="49">
        <f t="shared" ref="G44:G52" si="27">F44/$F$93</f>
        <v>0.10416666666666667</v>
      </c>
      <c r="H44" s="92">
        <v>10</v>
      </c>
      <c r="I44" s="92">
        <v>5</v>
      </c>
      <c r="J44" s="92">
        <v>0</v>
      </c>
      <c r="K44" s="64">
        <f>H44*F44</f>
        <v>50</v>
      </c>
      <c r="L44" s="22">
        <f>I44*F44</f>
        <v>25</v>
      </c>
      <c r="M44" s="74">
        <f>J44*F44</f>
        <v>0</v>
      </c>
    </row>
    <row r="45" spans="2:13" hidden="1" x14ac:dyDescent="0.25">
      <c r="B45" s="85">
        <f t="shared" si="0"/>
        <v>45</v>
      </c>
      <c r="D45" s="18" t="s">
        <v>3</v>
      </c>
      <c r="E45" s="35"/>
      <c r="F45" s="90">
        <v>0</v>
      </c>
      <c r="G45" s="49">
        <f t="shared" si="27"/>
        <v>0</v>
      </c>
      <c r="H45" s="92">
        <v>0</v>
      </c>
      <c r="I45" s="92">
        <v>0</v>
      </c>
      <c r="J45" s="92">
        <v>0</v>
      </c>
      <c r="K45" s="65">
        <f t="shared" ref="K45:K46" si="28">H45*F45</f>
        <v>0</v>
      </c>
      <c r="L45" s="20">
        <f t="shared" ref="L45:L46" si="29">I45*F45</f>
        <v>0</v>
      </c>
      <c r="M45" s="75">
        <f t="shared" ref="M45:M46" si="30">J45*F45</f>
        <v>0</v>
      </c>
    </row>
    <row r="46" spans="2:13" hidden="1" x14ac:dyDescent="0.25">
      <c r="B46" s="85">
        <f t="shared" si="0"/>
        <v>46</v>
      </c>
      <c r="D46" s="11" t="s">
        <v>1</v>
      </c>
      <c r="E46" s="34"/>
      <c r="F46" s="90">
        <v>0</v>
      </c>
      <c r="G46" s="49">
        <f t="shared" si="27"/>
        <v>0</v>
      </c>
      <c r="H46" s="92">
        <v>0</v>
      </c>
      <c r="I46" s="92">
        <v>0</v>
      </c>
      <c r="J46" s="92">
        <v>0</v>
      </c>
      <c r="K46" s="64">
        <f t="shared" si="28"/>
        <v>0</v>
      </c>
      <c r="L46" s="22">
        <f t="shared" si="29"/>
        <v>0</v>
      </c>
      <c r="M46" s="74">
        <f t="shared" si="30"/>
        <v>0</v>
      </c>
    </row>
    <row r="47" spans="2:13" hidden="1" x14ac:dyDescent="0.25">
      <c r="B47" s="85">
        <f t="shared" si="0"/>
        <v>47</v>
      </c>
      <c r="D47" s="12" t="s">
        <v>6</v>
      </c>
      <c r="E47" s="35"/>
      <c r="F47" s="90">
        <v>0</v>
      </c>
      <c r="G47" s="49">
        <f t="shared" si="27"/>
        <v>0</v>
      </c>
      <c r="H47" s="92">
        <v>0</v>
      </c>
      <c r="I47" s="92">
        <v>0</v>
      </c>
      <c r="J47" s="92">
        <v>0</v>
      </c>
      <c r="K47" s="65">
        <f>H47*F47</f>
        <v>0</v>
      </c>
      <c r="L47" s="20">
        <f>I47*F47</f>
        <v>0</v>
      </c>
      <c r="M47" s="75">
        <f>J47*F47</f>
        <v>0</v>
      </c>
    </row>
    <row r="48" spans="2:13" hidden="1" x14ac:dyDescent="0.25">
      <c r="B48" s="85">
        <f t="shared" si="0"/>
        <v>48</v>
      </c>
      <c r="D48" s="11" t="s">
        <v>7</v>
      </c>
      <c r="E48" s="34"/>
      <c r="F48" s="90">
        <v>0</v>
      </c>
      <c r="G48" s="49">
        <f t="shared" si="27"/>
        <v>0</v>
      </c>
      <c r="H48" s="92">
        <v>0</v>
      </c>
      <c r="I48" s="92">
        <v>0</v>
      </c>
      <c r="J48" s="92">
        <v>0</v>
      </c>
      <c r="K48" s="64">
        <f t="shared" ref="K48:K49" si="31">H48*F48</f>
        <v>0</v>
      </c>
      <c r="L48" s="22">
        <f t="shared" ref="L48:L49" si="32">I48*F48</f>
        <v>0</v>
      </c>
      <c r="M48" s="74">
        <f t="shared" ref="M48:M49" si="33">J48*F48</f>
        <v>0</v>
      </c>
    </row>
    <row r="49" spans="2:13" hidden="1" x14ac:dyDescent="0.25">
      <c r="B49" s="85">
        <f t="shared" si="0"/>
        <v>49</v>
      </c>
      <c r="D49" s="12" t="s">
        <v>8</v>
      </c>
      <c r="E49" s="35"/>
      <c r="F49" s="90">
        <v>0</v>
      </c>
      <c r="G49" s="49">
        <f t="shared" si="27"/>
        <v>0</v>
      </c>
      <c r="H49" s="92">
        <v>0</v>
      </c>
      <c r="I49" s="92">
        <v>0</v>
      </c>
      <c r="J49" s="92">
        <v>0</v>
      </c>
      <c r="K49" s="65">
        <f t="shared" si="31"/>
        <v>0</v>
      </c>
      <c r="L49" s="20">
        <f t="shared" si="32"/>
        <v>0</v>
      </c>
      <c r="M49" s="75">
        <f t="shared" si="33"/>
        <v>0</v>
      </c>
    </row>
    <row r="50" spans="2:13" hidden="1" x14ac:dyDescent="0.25">
      <c r="B50" s="85">
        <f t="shared" si="0"/>
        <v>50</v>
      </c>
      <c r="D50" s="11" t="s">
        <v>9</v>
      </c>
      <c r="E50" s="34"/>
      <c r="F50" s="90">
        <v>0</v>
      </c>
      <c r="G50" s="49">
        <f t="shared" si="27"/>
        <v>0</v>
      </c>
      <c r="H50" s="92">
        <v>0</v>
      </c>
      <c r="I50" s="92">
        <v>0</v>
      </c>
      <c r="J50" s="92">
        <v>0</v>
      </c>
      <c r="K50" s="64">
        <f>H50*F50</f>
        <v>0</v>
      </c>
      <c r="L50" s="22">
        <f>I50*F50</f>
        <v>0</v>
      </c>
      <c r="M50" s="74">
        <f>J50*F50</f>
        <v>0</v>
      </c>
    </row>
    <row r="51" spans="2:13" hidden="1" x14ac:dyDescent="0.25">
      <c r="B51" s="85">
        <f t="shared" si="0"/>
        <v>51</v>
      </c>
      <c r="D51" s="12" t="s">
        <v>10</v>
      </c>
      <c r="E51" s="35"/>
      <c r="F51" s="90">
        <v>0</v>
      </c>
      <c r="G51" s="49">
        <f t="shared" si="27"/>
        <v>0</v>
      </c>
      <c r="H51" s="92">
        <v>0</v>
      </c>
      <c r="I51" s="92">
        <v>0</v>
      </c>
      <c r="J51" s="92">
        <v>0</v>
      </c>
      <c r="K51" s="65">
        <f t="shared" ref="K51:K52" si="34">H51*F51</f>
        <v>0</v>
      </c>
      <c r="L51" s="20">
        <f t="shared" ref="L51:L52" si="35">I51*F51</f>
        <v>0</v>
      </c>
      <c r="M51" s="75">
        <f t="shared" ref="M51:M52" si="36">J51*F51</f>
        <v>0</v>
      </c>
    </row>
    <row r="52" spans="2:13" hidden="1" x14ac:dyDescent="0.25">
      <c r="B52" s="85">
        <f t="shared" si="0"/>
        <v>52</v>
      </c>
      <c r="D52" s="11" t="s">
        <v>16</v>
      </c>
      <c r="E52" s="34"/>
      <c r="F52" s="90">
        <v>0</v>
      </c>
      <c r="G52" s="49">
        <f t="shared" si="27"/>
        <v>0</v>
      </c>
      <c r="H52" s="92">
        <v>0</v>
      </c>
      <c r="I52" s="92">
        <v>0</v>
      </c>
      <c r="J52" s="92">
        <v>0</v>
      </c>
      <c r="K52" s="64">
        <f t="shared" si="34"/>
        <v>0</v>
      </c>
      <c r="L52" s="22">
        <f t="shared" si="35"/>
        <v>0</v>
      </c>
      <c r="M52" s="74">
        <f t="shared" si="36"/>
        <v>0</v>
      </c>
    </row>
    <row r="53" spans="2:13" x14ac:dyDescent="0.25">
      <c r="B53" s="85">
        <f t="shared" si="0"/>
        <v>53</v>
      </c>
      <c r="D53" s="6"/>
      <c r="E53" s="35"/>
      <c r="F53" s="54"/>
      <c r="G53" s="55"/>
      <c r="H53" s="65"/>
      <c r="I53" s="14"/>
      <c r="J53" s="66"/>
      <c r="K53" s="65"/>
      <c r="L53" s="20"/>
      <c r="M53" s="75"/>
    </row>
    <row r="54" spans="2:13" ht="15.75" x14ac:dyDescent="0.25">
      <c r="B54" s="85">
        <f t="shared" si="0"/>
        <v>54</v>
      </c>
      <c r="D54" s="8" t="s">
        <v>11</v>
      </c>
      <c r="E54" s="33"/>
      <c r="F54" s="56"/>
      <c r="G54" s="57"/>
      <c r="H54" s="67"/>
      <c r="I54" s="13"/>
      <c r="J54" s="68"/>
      <c r="K54" s="67"/>
      <c r="L54" s="23"/>
      <c r="M54" s="76"/>
    </row>
    <row r="55" spans="2:13" x14ac:dyDescent="0.25">
      <c r="B55" s="85">
        <f t="shared" si="0"/>
        <v>55</v>
      </c>
      <c r="D55" s="11" t="s">
        <v>2</v>
      </c>
      <c r="E55" s="111" t="s">
        <v>53</v>
      </c>
      <c r="F55" s="90">
        <v>3</v>
      </c>
      <c r="G55" s="49">
        <f t="shared" ref="G55:G63" si="37">F55/$F$93</f>
        <v>6.25E-2</v>
      </c>
      <c r="H55" s="92">
        <v>9</v>
      </c>
      <c r="I55" s="92">
        <v>4</v>
      </c>
      <c r="J55" s="92">
        <v>0</v>
      </c>
      <c r="K55" s="64">
        <f>H55*F55</f>
        <v>27</v>
      </c>
      <c r="L55" s="22">
        <f>I55*F55</f>
        <v>12</v>
      </c>
      <c r="M55" s="74">
        <f>J55*F55</f>
        <v>0</v>
      </c>
    </row>
    <row r="56" spans="2:13" hidden="1" x14ac:dyDescent="0.25">
      <c r="B56" s="85">
        <f t="shared" si="0"/>
        <v>56</v>
      </c>
      <c r="D56" s="18" t="s">
        <v>3</v>
      </c>
      <c r="E56" s="35"/>
      <c r="F56" s="90">
        <v>0</v>
      </c>
      <c r="G56" s="49">
        <f t="shared" si="37"/>
        <v>0</v>
      </c>
      <c r="H56" s="92">
        <v>0</v>
      </c>
      <c r="I56" s="92">
        <v>0</v>
      </c>
      <c r="J56" s="92">
        <v>0</v>
      </c>
      <c r="K56" s="65">
        <f t="shared" ref="K56:K57" si="38">H56*F56</f>
        <v>0</v>
      </c>
      <c r="L56" s="20">
        <f t="shared" ref="L56:L57" si="39">I56*F56</f>
        <v>0</v>
      </c>
      <c r="M56" s="75">
        <f t="shared" ref="M56:M57" si="40">J56*F56</f>
        <v>0</v>
      </c>
    </row>
    <row r="57" spans="2:13" hidden="1" x14ac:dyDescent="0.25">
      <c r="B57" s="85">
        <f t="shared" si="0"/>
        <v>57</v>
      </c>
      <c r="D57" s="11" t="s">
        <v>1</v>
      </c>
      <c r="E57" s="34"/>
      <c r="F57" s="90">
        <v>0</v>
      </c>
      <c r="G57" s="49">
        <f t="shared" si="37"/>
        <v>0</v>
      </c>
      <c r="H57" s="92">
        <v>0</v>
      </c>
      <c r="I57" s="92">
        <v>0</v>
      </c>
      <c r="J57" s="92">
        <v>0</v>
      </c>
      <c r="K57" s="64">
        <f t="shared" si="38"/>
        <v>0</v>
      </c>
      <c r="L57" s="22">
        <f t="shared" si="39"/>
        <v>0</v>
      </c>
      <c r="M57" s="74">
        <f t="shared" si="40"/>
        <v>0</v>
      </c>
    </row>
    <row r="58" spans="2:13" hidden="1" x14ac:dyDescent="0.25">
      <c r="B58" s="85">
        <f t="shared" si="0"/>
        <v>58</v>
      </c>
      <c r="D58" s="12" t="s">
        <v>6</v>
      </c>
      <c r="E58" s="35"/>
      <c r="F58" s="90">
        <v>0</v>
      </c>
      <c r="G58" s="49">
        <f t="shared" si="37"/>
        <v>0</v>
      </c>
      <c r="H58" s="92">
        <v>0</v>
      </c>
      <c r="I58" s="92">
        <v>0</v>
      </c>
      <c r="J58" s="92">
        <v>0</v>
      </c>
      <c r="K58" s="65">
        <f>H58*F58</f>
        <v>0</v>
      </c>
      <c r="L58" s="20">
        <f>I58*F58</f>
        <v>0</v>
      </c>
      <c r="M58" s="75">
        <f>J58*F58</f>
        <v>0</v>
      </c>
    </row>
    <row r="59" spans="2:13" hidden="1" x14ac:dyDescent="0.25">
      <c r="B59" s="85">
        <f t="shared" si="0"/>
        <v>59</v>
      </c>
      <c r="D59" s="11" t="s">
        <v>7</v>
      </c>
      <c r="E59" s="34"/>
      <c r="F59" s="90">
        <v>0</v>
      </c>
      <c r="G59" s="49">
        <f t="shared" si="37"/>
        <v>0</v>
      </c>
      <c r="H59" s="92">
        <v>0</v>
      </c>
      <c r="I59" s="92">
        <v>0</v>
      </c>
      <c r="J59" s="92">
        <v>0</v>
      </c>
      <c r="K59" s="64">
        <f t="shared" ref="K59:K60" si="41">H59*F59</f>
        <v>0</v>
      </c>
      <c r="L59" s="22">
        <f t="shared" ref="L59:L60" si="42">I59*F59</f>
        <v>0</v>
      </c>
      <c r="M59" s="74">
        <f t="shared" ref="M59:M60" si="43">J59*F59</f>
        <v>0</v>
      </c>
    </row>
    <row r="60" spans="2:13" hidden="1" x14ac:dyDescent="0.25">
      <c r="B60" s="85">
        <f t="shared" si="0"/>
        <v>60</v>
      </c>
      <c r="D60" s="12" t="s">
        <v>8</v>
      </c>
      <c r="E60" s="35"/>
      <c r="F60" s="90">
        <v>0</v>
      </c>
      <c r="G60" s="49">
        <f t="shared" si="37"/>
        <v>0</v>
      </c>
      <c r="H60" s="92">
        <v>0</v>
      </c>
      <c r="I60" s="92">
        <v>0</v>
      </c>
      <c r="J60" s="92">
        <v>0</v>
      </c>
      <c r="K60" s="65">
        <f t="shared" si="41"/>
        <v>0</v>
      </c>
      <c r="L60" s="20">
        <f t="shared" si="42"/>
        <v>0</v>
      </c>
      <c r="M60" s="75">
        <f t="shared" si="43"/>
        <v>0</v>
      </c>
    </row>
    <row r="61" spans="2:13" hidden="1" x14ac:dyDescent="0.25">
      <c r="B61" s="85">
        <f t="shared" si="0"/>
        <v>61</v>
      </c>
      <c r="D61" s="11" t="s">
        <v>9</v>
      </c>
      <c r="E61" s="34"/>
      <c r="F61" s="90">
        <v>0</v>
      </c>
      <c r="G61" s="49">
        <f t="shared" si="37"/>
        <v>0</v>
      </c>
      <c r="H61" s="92">
        <v>0</v>
      </c>
      <c r="I61" s="92">
        <v>0</v>
      </c>
      <c r="J61" s="92">
        <v>0</v>
      </c>
      <c r="K61" s="64">
        <f>H61*F61</f>
        <v>0</v>
      </c>
      <c r="L61" s="22">
        <f>I61*F61</f>
        <v>0</v>
      </c>
      <c r="M61" s="74">
        <f>J61*F61</f>
        <v>0</v>
      </c>
    </row>
    <row r="62" spans="2:13" hidden="1" x14ac:dyDescent="0.25">
      <c r="B62" s="85">
        <f t="shared" si="0"/>
        <v>62</v>
      </c>
      <c r="D62" s="12" t="s">
        <v>10</v>
      </c>
      <c r="E62" s="35"/>
      <c r="F62" s="90">
        <v>0</v>
      </c>
      <c r="G62" s="49">
        <f t="shared" si="37"/>
        <v>0</v>
      </c>
      <c r="H62" s="92">
        <v>0</v>
      </c>
      <c r="I62" s="92">
        <v>0</v>
      </c>
      <c r="J62" s="92">
        <v>0</v>
      </c>
      <c r="K62" s="65">
        <f t="shared" ref="K62:K63" si="44">H62*F62</f>
        <v>0</v>
      </c>
      <c r="L62" s="20">
        <f t="shared" ref="L62:L63" si="45">I62*F62</f>
        <v>0</v>
      </c>
      <c r="M62" s="75">
        <f t="shared" ref="M62:M63" si="46">J62*F62</f>
        <v>0</v>
      </c>
    </row>
    <row r="63" spans="2:13" hidden="1" x14ac:dyDescent="0.25">
      <c r="B63" s="85">
        <f t="shared" si="0"/>
        <v>63</v>
      </c>
      <c r="D63" s="11" t="s">
        <v>16</v>
      </c>
      <c r="E63" s="34"/>
      <c r="F63" s="90">
        <v>0</v>
      </c>
      <c r="G63" s="49">
        <f t="shared" si="37"/>
        <v>0</v>
      </c>
      <c r="H63" s="92">
        <v>0</v>
      </c>
      <c r="I63" s="92">
        <v>0</v>
      </c>
      <c r="J63" s="92">
        <v>0</v>
      </c>
      <c r="K63" s="64">
        <f t="shared" si="44"/>
        <v>0</v>
      </c>
      <c r="L63" s="22">
        <f t="shared" si="45"/>
        <v>0</v>
      </c>
      <c r="M63" s="74">
        <f t="shared" si="46"/>
        <v>0</v>
      </c>
    </row>
    <row r="64" spans="2:13" ht="16.5" thickBot="1" x14ac:dyDescent="0.3">
      <c r="B64" s="85">
        <f t="shared" si="0"/>
        <v>64</v>
      </c>
      <c r="D64" s="97" t="s">
        <v>22</v>
      </c>
      <c r="E64" s="98"/>
      <c r="F64" s="99">
        <f>SUM(F33:F63)</f>
        <v>15</v>
      </c>
      <c r="G64" s="58"/>
      <c r="H64" s="69"/>
      <c r="I64" s="70"/>
      <c r="J64" s="71"/>
      <c r="K64" s="99">
        <f>SUM(K33:K63)</f>
        <v>133</v>
      </c>
      <c r="L64" s="100">
        <f t="shared" ref="L64:M64" si="47">SUM(L33:L63)</f>
        <v>72</v>
      </c>
      <c r="M64" s="101">
        <f t="shared" si="47"/>
        <v>0</v>
      </c>
    </row>
    <row r="65" spans="2:13" ht="15.75" thickBot="1" x14ac:dyDescent="0.3">
      <c r="B65" s="85">
        <f t="shared" si="0"/>
        <v>65</v>
      </c>
      <c r="D65" s="5"/>
      <c r="E65" s="37"/>
      <c r="F65" s="42"/>
      <c r="G65" s="42"/>
      <c r="H65" s="16"/>
      <c r="I65" s="16"/>
      <c r="J65" s="16"/>
      <c r="K65" s="16"/>
      <c r="L65" s="16"/>
      <c r="M65" s="16"/>
    </row>
    <row r="66" spans="2:13" ht="15.75" thickBot="1" x14ac:dyDescent="0.3">
      <c r="B66" s="85">
        <f t="shared" si="0"/>
        <v>66</v>
      </c>
      <c r="C66" s="1"/>
      <c r="F66" s="136" t="s">
        <v>0</v>
      </c>
      <c r="G66" s="119"/>
      <c r="H66" s="137" t="s">
        <v>19</v>
      </c>
      <c r="I66" s="138"/>
      <c r="J66" s="139"/>
      <c r="K66" s="137" t="s">
        <v>20</v>
      </c>
      <c r="L66" s="138"/>
      <c r="M66" s="139"/>
    </row>
    <row r="67" spans="2:13" ht="39" thickBot="1" x14ac:dyDescent="0.3">
      <c r="B67" s="85">
        <f t="shared" si="0"/>
        <v>67</v>
      </c>
      <c r="D67" s="7" t="s">
        <v>18</v>
      </c>
      <c r="E67" s="39"/>
      <c r="F67" s="116" t="s">
        <v>73</v>
      </c>
      <c r="G67" s="117" t="s">
        <v>13</v>
      </c>
      <c r="H67" s="77" t="str">
        <f>H31</f>
        <v>Mitsubishi
i-MiEV</v>
      </c>
      <c r="I67" s="78" t="str">
        <f>I31</f>
        <v>VW Polo 1.2
BlueMotion Technology</v>
      </c>
      <c r="J67" s="79" t="str">
        <f>J31</f>
        <v>Standard-PKW/
E-Car</v>
      </c>
      <c r="K67" s="77" t="str">
        <f>K31</f>
        <v>Mitsubishi
i-MiEV</v>
      </c>
      <c r="L67" s="78" t="str">
        <f>L31</f>
        <v>VW Polo 1.2
BlueMotion Technology</v>
      </c>
      <c r="M67" s="79" t="str">
        <f>M31</f>
        <v>Standard-PKW/
E-Car</v>
      </c>
    </row>
    <row r="68" spans="2:13" ht="15.75" x14ac:dyDescent="0.25">
      <c r="B68" s="85">
        <f t="shared" si="0"/>
        <v>68</v>
      </c>
      <c r="D68" s="8" t="s">
        <v>42</v>
      </c>
      <c r="E68" s="33"/>
      <c r="F68" s="47"/>
      <c r="G68" s="48"/>
      <c r="H68" s="59" t="s">
        <v>4</v>
      </c>
      <c r="I68" s="26" t="s">
        <v>4</v>
      </c>
      <c r="J68" s="60" t="s">
        <v>4</v>
      </c>
      <c r="K68" s="59" t="str">
        <f>K32</f>
        <v>Gew. Punktzahl</v>
      </c>
      <c r="L68" s="26" t="str">
        <f>K68</f>
        <v>Gew. Punktzahl</v>
      </c>
      <c r="M68" s="72" t="str">
        <f>L68</f>
        <v>Gew. Punktzahl</v>
      </c>
    </row>
    <row r="69" spans="2:13" x14ac:dyDescent="0.25">
      <c r="B69" s="85">
        <f t="shared" ref="B69:B94" si="48">B68+1</f>
        <v>69</v>
      </c>
      <c r="D69" s="11" t="s">
        <v>2</v>
      </c>
      <c r="E69" s="34" t="s">
        <v>54</v>
      </c>
      <c r="F69" s="90">
        <v>5</v>
      </c>
      <c r="G69" s="49">
        <f>F69/$F$93</f>
        <v>0.10416666666666667</v>
      </c>
      <c r="H69" s="92">
        <v>3</v>
      </c>
      <c r="I69" s="92">
        <v>7</v>
      </c>
      <c r="J69" s="92">
        <v>0</v>
      </c>
      <c r="K69" s="64">
        <f>H69*F69</f>
        <v>15</v>
      </c>
      <c r="L69" s="22">
        <f>I69*F69</f>
        <v>35</v>
      </c>
      <c r="M69" s="74">
        <f>J69*F69</f>
        <v>0</v>
      </c>
    </row>
    <row r="70" spans="2:13" hidden="1" x14ac:dyDescent="0.25">
      <c r="B70" s="85">
        <f t="shared" si="48"/>
        <v>70</v>
      </c>
      <c r="D70" s="12"/>
      <c r="E70" s="35"/>
      <c r="F70" s="90">
        <v>0</v>
      </c>
      <c r="G70" s="49">
        <f>F70/$F$93</f>
        <v>0</v>
      </c>
      <c r="H70" s="92">
        <v>0</v>
      </c>
      <c r="I70" s="92">
        <v>0</v>
      </c>
      <c r="J70" s="92">
        <v>0</v>
      </c>
      <c r="K70" s="65">
        <f t="shared" ref="K70:K71" si="49">H70*F70</f>
        <v>0</v>
      </c>
      <c r="L70" s="20">
        <f t="shared" ref="L70:L71" si="50">I70*F70</f>
        <v>0</v>
      </c>
      <c r="M70" s="75">
        <f t="shared" ref="M70:M71" si="51">J70*F70</f>
        <v>0</v>
      </c>
    </row>
    <row r="71" spans="2:13" hidden="1" x14ac:dyDescent="0.25">
      <c r="B71" s="85">
        <f t="shared" si="48"/>
        <v>71</v>
      </c>
      <c r="D71" s="11"/>
      <c r="E71" s="34"/>
      <c r="F71" s="90">
        <v>0</v>
      </c>
      <c r="G71" s="49">
        <f>F71/$F$93</f>
        <v>0</v>
      </c>
      <c r="H71" s="92">
        <v>0</v>
      </c>
      <c r="I71" s="92">
        <v>0</v>
      </c>
      <c r="J71" s="92">
        <v>0</v>
      </c>
      <c r="K71" s="64">
        <f t="shared" si="49"/>
        <v>0</v>
      </c>
      <c r="L71" s="22">
        <f t="shared" si="50"/>
        <v>0</v>
      </c>
      <c r="M71" s="74">
        <f t="shared" si="51"/>
        <v>0</v>
      </c>
    </row>
    <row r="72" spans="2:13" x14ac:dyDescent="0.25">
      <c r="B72" s="85">
        <f t="shared" si="48"/>
        <v>72</v>
      </c>
      <c r="D72" s="6"/>
      <c r="E72" s="35"/>
      <c r="F72" s="54"/>
      <c r="G72" s="55"/>
      <c r="H72" s="65"/>
      <c r="I72" s="14"/>
      <c r="J72" s="66"/>
      <c r="K72" s="65"/>
      <c r="L72" s="20"/>
      <c r="M72" s="75"/>
    </row>
    <row r="73" spans="2:13" ht="15.75" x14ac:dyDescent="0.25">
      <c r="B73" s="85">
        <f t="shared" si="48"/>
        <v>73</v>
      </c>
      <c r="D73" s="9" t="s">
        <v>43</v>
      </c>
      <c r="E73" s="36"/>
      <c r="F73" s="52"/>
      <c r="G73" s="53"/>
      <c r="H73" s="62"/>
      <c r="I73" s="15"/>
      <c r="J73" s="63"/>
      <c r="K73" s="62"/>
      <c r="L73" s="21"/>
      <c r="M73" s="73"/>
    </row>
    <row r="74" spans="2:13" hidden="1" x14ac:dyDescent="0.25">
      <c r="B74" s="85">
        <f t="shared" si="48"/>
        <v>74</v>
      </c>
      <c r="D74" s="17" t="s">
        <v>2</v>
      </c>
      <c r="E74" s="34"/>
      <c r="F74" s="90">
        <v>0</v>
      </c>
      <c r="G74" s="49">
        <f>F74/$F$93</f>
        <v>0</v>
      </c>
      <c r="H74" s="92">
        <v>0</v>
      </c>
      <c r="I74" s="92">
        <v>0</v>
      </c>
      <c r="J74" s="92">
        <v>0</v>
      </c>
      <c r="K74" s="64">
        <f>H74*F74</f>
        <v>0</v>
      </c>
      <c r="L74" s="22">
        <f>I74*F74</f>
        <v>0</v>
      </c>
      <c r="M74" s="74">
        <f>J74*F74</f>
        <v>0</v>
      </c>
    </row>
    <row r="75" spans="2:13" hidden="1" x14ac:dyDescent="0.25">
      <c r="B75" s="85">
        <f t="shared" si="48"/>
        <v>75</v>
      </c>
      <c r="D75" s="18"/>
      <c r="E75" s="35"/>
      <c r="F75" s="90">
        <v>0</v>
      </c>
      <c r="G75" s="49">
        <f>F75/$F$93</f>
        <v>0</v>
      </c>
      <c r="H75" s="92">
        <v>0</v>
      </c>
      <c r="I75" s="92">
        <v>0</v>
      </c>
      <c r="J75" s="92">
        <v>0</v>
      </c>
      <c r="K75" s="65">
        <f t="shared" ref="K75:K76" si="52">H75*F75</f>
        <v>0</v>
      </c>
      <c r="L75" s="20">
        <f t="shared" ref="L75:L76" si="53">I75*F75</f>
        <v>0</v>
      </c>
      <c r="M75" s="75">
        <f t="shared" ref="M75:M76" si="54">J75*F75</f>
        <v>0</v>
      </c>
    </row>
    <row r="76" spans="2:13" hidden="1" x14ac:dyDescent="0.25">
      <c r="B76" s="85">
        <f t="shared" si="48"/>
        <v>76</v>
      </c>
      <c r="D76" s="17"/>
      <c r="E76" s="34"/>
      <c r="F76" s="90">
        <v>0</v>
      </c>
      <c r="G76" s="49">
        <f>F76/$F$93</f>
        <v>0</v>
      </c>
      <c r="H76" s="92">
        <v>0</v>
      </c>
      <c r="I76" s="92">
        <v>0</v>
      </c>
      <c r="J76" s="92">
        <v>0</v>
      </c>
      <c r="K76" s="64">
        <f t="shared" si="52"/>
        <v>0</v>
      </c>
      <c r="L76" s="22">
        <f t="shared" si="53"/>
        <v>0</v>
      </c>
      <c r="M76" s="74">
        <f t="shared" si="54"/>
        <v>0</v>
      </c>
    </row>
    <row r="77" spans="2:13" x14ac:dyDescent="0.25">
      <c r="B77" s="85">
        <f t="shared" si="48"/>
        <v>77</v>
      </c>
      <c r="D77" s="6"/>
      <c r="E77" s="35"/>
      <c r="F77" s="54"/>
      <c r="G77" s="55"/>
      <c r="H77" s="65"/>
      <c r="I77" s="14"/>
      <c r="J77" s="66"/>
      <c r="K77" s="65"/>
      <c r="L77" s="20"/>
      <c r="M77" s="75"/>
    </row>
    <row r="78" spans="2:13" ht="15.75" x14ac:dyDescent="0.25">
      <c r="B78" s="85">
        <f t="shared" si="48"/>
        <v>78</v>
      </c>
      <c r="D78" s="8" t="s">
        <v>12</v>
      </c>
      <c r="E78" s="33"/>
      <c r="F78" s="56"/>
      <c r="G78" s="57"/>
      <c r="H78" s="67"/>
      <c r="I78" s="13"/>
      <c r="J78" s="68"/>
      <c r="K78" s="67"/>
      <c r="L78" s="23"/>
      <c r="M78" s="76"/>
    </row>
    <row r="79" spans="2:13" x14ac:dyDescent="0.25">
      <c r="B79" s="85">
        <f t="shared" si="48"/>
        <v>79</v>
      </c>
      <c r="D79" s="11" t="s">
        <v>2</v>
      </c>
      <c r="E79" s="34" t="s">
        <v>55</v>
      </c>
      <c r="F79" s="90">
        <v>3</v>
      </c>
      <c r="G79" s="49">
        <f>F79/$F$93</f>
        <v>6.25E-2</v>
      </c>
      <c r="H79" s="92">
        <v>2</v>
      </c>
      <c r="I79" s="92">
        <v>7</v>
      </c>
      <c r="J79" s="92">
        <v>0</v>
      </c>
      <c r="K79" s="64">
        <f>H79*F79</f>
        <v>6</v>
      </c>
      <c r="L79" s="22">
        <f>I79*F79</f>
        <v>21</v>
      </c>
      <c r="M79" s="74">
        <f>J79*F79</f>
        <v>0</v>
      </c>
    </row>
    <row r="80" spans="2:13" hidden="1" x14ac:dyDescent="0.25">
      <c r="B80" s="85">
        <f t="shared" si="48"/>
        <v>80</v>
      </c>
      <c r="D80" s="18" t="s">
        <v>3</v>
      </c>
      <c r="E80" s="35"/>
      <c r="F80" s="90">
        <v>0</v>
      </c>
      <c r="G80" s="49">
        <f>F80/$F$93</f>
        <v>0</v>
      </c>
      <c r="H80" s="92">
        <v>0</v>
      </c>
      <c r="I80" s="92">
        <v>0</v>
      </c>
      <c r="J80" s="92">
        <v>0</v>
      </c>
      <c r="K80" s="65">
        <f t="shared" ref="K80:K83" si="55">H80*F80</f>
        <v>0</v>
      </c>
      <c r="L80" s="20">
        <f t="shared" ref="L80:L83" si="56">I80*F80</f>
        <v>0</v>
      </c>
      <c r="M80" s="75">
        <f t="shared" ref="M80:M83" si="57">J80*F80</f>
        <v>0</v>
      </c>
    </row>
    <row r="81" spans="2:13" hidden="1" x14ac:dyDescent="0.25">
      <c r="B81" s="85">
        <f t="shared" si="48"/>
        <v>81</v>
      </c>
      <c r="D81" s="17" t="s">
        <v>1</v>
      </c>
      <c r="E81" s="34"/>
      <c r="F81" s="90">
        <v>0</v>
      </c>
      <c r="G81" s="49">
        <f>F81/$F$93</f>
        <v>0</v>
      </c>
      <c r="H81" s="92">
        <v>0</v>
      </c>
      <c r="I81" s="92">
        <v>0</v>
      </c>
      <c r="J81" s="92">
        <v>0</v>
      </c>
      <c r="K81" s="64">
        <f t="shared" si="55"/>
        <v>0</v>
      </c>
      <c r="L81" s="22">
        <f t="shared" si="56"/>
        <v>0</v>
      </c>
      <c r="M81" s="74">
        <f t="shared" si="57"/>
        <v>0</v>
      </c>
    </row>
    <row r="82" spans="2:13" hidden="1" x14ac:dyDescent="0.25">
      <c r="B82" s="85">
        <f t="shared" si="48"/>
        <v>82</v>
      </c>
      <c r="D82" s="18"/>
      <c r="E82" s="35"/>
      <c r="F82" s="90">
        <v>0</v>
      </c>
      <c r="G82" s="49">
        <f>F82/$F$93</f>
        <v>0</v>
      </c>
      <c r="H82" s="92">
        <v>0</v>
      </c>
      <c r="I82" s="92">
        <v>0</v>
      </c>
      <c r="J82" s="92">
        <v>0</v>
      </c>
      <c r="K82" s="65">
        <f t="shared" si="55"/>
        <v>0</v>
      </c>
      <c r="L82" s="20">
        <f t="shared" si="56"/>
        <v>0</v>
      </c>
      <c r="M82" s="75">
        <f t="shared" si="57"/>
        <v>0</v>
      </c>
    </row>
    <row r="83" spans="2:13" hidden="1" x14ac:dyDescent="0.25">
      <c r="B83" s="85">
        <f t="shared" si="48"/>
        <v>83</v>
      </c>
      <c r="D83" s="17"/>
      <c r="E83" s="34"/>
      <c r="F83" s="90">
        <v>0</v>
      </c>
      <c r="G83" s="49">
        <f>F83/$F$93</f>
        <v>0</v>
      </c>
      <c r="H83" s="92">
        <v>0</v>
      </c>
      <c r="I83" s="92">
        <v>0</v>
      </c>
      <c r="J83" s="92">
        <v>0</v>
      </c>
      <c r="K83" s="64">
        <f t="shared" si="55"/>
        <v>0</v>
      </c>
      <c r="L83" s="22">
        <f t="shared" si="56"/>
        <v>0</v>
      </c>
      <c r="M83" s="74">
        <f t="shared" si="57"/>
        <v>0</v>
      </c>
    </row>
    <row r="84" spans="2:13" ht="16.5" thickBot="1" x14ac:dyDescent="0.3">
      <c r="B84" s="85">
        <f t="shared" si="48"/>
        <v>84</v>
      </c>
      <c r="D84" s="97" t="s">
        <v>23</v>
      </c>
      <c r="E84" s="98"/>
      <c r="F84" s="99">
        <f>SUM(F69:F83)</f>
        <v>8</v>
      </c>
      <c r="G84" s="58"/>
      <c r="H84" s="69"/>
      <c r="I84" s="70"/>
      <c r="J84" s="71"/>
      <c r="K84" s="99">
        <f>SUM(K69:K83)</f>
        <v>21</v>
      </c>
      <c r="L84" s="100">
        <f t="shared" ref="L84:M84" si="58">SUM(L69:L83)</f>
        <v>56</v>
      </c>
      <c r="M84" s="101">
        <f t="shared" si="58"/>
        <v>0</v>
      </c>
    </row>
    <row r="85" spans="2:13" ht="15.75" thickBot="1" x14ac:dyDescent="0.3">
      <c r="B85" s="85">
        <f t="shared" si="48"/>
        <v>85</v>
      </c>
      <c r="G85" s="44"/>
    </row>
    <row r="86" spans="2:13" ht="19.5" thickBot="1" x14ac:dyDescent="0.3">
      <c r="B86" s="85">
        <f t="shared" si="48"/>
        <v>86</v>
      </c>
      <c r="D86" s="105" t="s">
        <v>45</v>
      </c>
      <c r="E86" s="106"/>
      <c r="F86" s="118" t="s">
        <v>0</v>
      </c>
      <c r="G86" s="119"/>
      <c r="I86" s="123"/>
      <c r="J86" s="124"/>
      <c r="K86" s="120" t="s">
        <v>20</v>
      </c>
      <c r="L86" s="121"/>
      <c r="M86" s="122"/>
    </row>
    <row r="87" spans="2:13" ht="39" thickBot="1" x14ac:dyDescent="0.3">
      <c r="B87" s="85">
        <f t="shared" si="48"/>
        <v>87</v>
      </c>
      <c r="D87" s="80"/>
      <c r="E87" s="81"/>
      <c r="F87" s="116" t="str">
        <f>F67</f>
        <v>Kriterien-
Gewicht</v>
      </c>
      <c r="G87" s="117" t="str">
        <f>G67</f>
        <v>beeinflusst das Gesamtergebnis zu … %</v>
      </c>
      <c r="I87" s="123"/>
      <c r="J87" s="125"/>
      <c r="K87" s="77" t="str">
        <f>K67</f>
        <v>Mitsubishi
i-MiEV</v>
      </c>
      <c r="L87" s="78" t="str">
        <f>L67</f>
        <v>VW Polo 1.2
BlueMotion Technology</v>
      </c>
      <c r="M87" s="79" t="str">
        <f>M67</f>
        <v>Standard-PKW/
E-Car</v>
      </c>
    </row>
    <row r="88" spans="2:13" x14ac:dyDescent="0.25">
      <c r="B88" s="85">
        <f t="shared" si="48"/>
        <v>88</v>
      </c>
      <c r="D88" s="80"/>
      <c r="E88" s="83"/>
      <c r="F88" s="43"/>
      <c r="G88" s="48"/>
      <c r="I88" s="123"/>
      <c r="J88" s="125"/>
      <c r="K88" s="59" t="str">
        <f>K68</f>
        <v>Gew. Punktzahl</v>
      </c>
      <c r="L88" s="26" t="str">
        <f>K88</f>
        <v>Gew. Punktzahl</v>
      </c>
      <c r="M88" s="72" t="str">
        <f>L88</f>
        <v>Gew. Punktzahl</v>
      </c>
    </row>
    <row r="89" spans="2:13" ht="15" customHeight="1" x14ac:dyDescent="0.25">
      <c r="B89" s="85">
        <f t="shared" si="48"/>
        <v>89</v>
      </c>
      <c r="D89" s="102" t="str">
        <f>D28</f>
        <v>Gesamtwertung A. Informationsbeschaffung, Auswahl und Kauf</v>
      </c>
      <c r="E89" s="103"/>
      <c r="F89" s="109">
        <f>F28</f>
        <v>25</v>
      </c>
      <c r="G89" s="49">
        <f>F89/(SUM(F89:F91))</f>
        <v>0.52083333333333337</v>
      </c>
      <c r="I89" s="123"/>
      <c r="J89" s="125"/>
      <c r="K89" s="64">
        <f>K28</f>
        <v>120</v>
      </c>
      <c r="L89" s="22">
        <f>L28</f>
        <v>175</v>
      </c>
      <c r="M89" s="74">
        <f>M28</f>
        <v>0</v>
      </c>
    </row>
    <row r="90" spans="2:13" ht="15" customHeight="1" x14ac:dyDescent="0.25">
      <c r="B90" s="85">
        <f t="shared" si="48"/>
        <v>90</v>
      </c>
      <c r="D90" s="102" t="str">
        <f>D64</f>
        <v>Gesamtwertung B. Nutzungsphase</v>
      </c>
      <c r="E90" s="103"/>
      <c r="F90" s="109">
        <f>F64</f>
        <v>15</v>
      </c>
      <c r="G90" s="49">
        <f>F90/(SUM(F89:F91))</f>
        <v>0.3125</v>
      </c>
      <c r="I90" s="123"/>
      <c r="J90" s="125"/>
      <c r="K90" s="65">
        <f>K64</f>
        <v>133</v>
      </c>
      <c r="L90" s="20">
        <f>L64</f>
        <v>72</v>
      </c>
      <c r="M90" s="75">
        <f>M64</f>
        <v>0</v>
      </c>
    </row>
    <row r="91" spans="2:13" ht="15" customHeight="1" thickBot="1" x14ac:dyDescent="0.3">
      <c r="B91" s="85">
        <f t="shared" si="48"/>
        <v>91</v>
      </c>
      <c r="D91" s="102" t="str">
        <f>D84</f>
        <v>Gesamtwertung C. Verkauf und Entsorgung</v>
      </c>
      <c r="E91" s="104"/>
      <c r="F91" s="109">
        <f>F84</f>
        <v>8</v>
      </c>
      <c r="G91" s="49">
        <f>F91/(SUM(F89:F91))</f>
        <v>0.16666666666666666</v>
      </c>
      <c r="I91" s="123"/>
      <c r="J91" s="125"/>
      <c r="K91" s="64">
        <f>K84</f>
        <v>21</v>
      </c>
      <c r="L91" s="22">
        <f>L84</f>
        <v>56</v>
      </c>
      <c r="M91" s="74">
        <f>M84</f>
        <v>0</v>
      </c>
    </row>
    <row r="92" spans="2:13" ht="15" customHeight="1" thickBot="1" x14ac:dyDescent="0.3">
      <c r="B92" s="85">
        <f t="shared" si="48"/>
        <v>92</v>
      </c>
      <c r="D92" s="80"/>
      <c r="E92" s="82"/>
      <c r="F92" s="130"/>
      <c r="G92" s="55"/>
      <c r="I92" s="123"/>
      <c r="J92" s="125"/>
      <c r="K92" s="120" t="s">
        <v>76</v>
      </c>
      <c r="L92" s="121"/>
      <c r="M92" s="122"/>
    </row>
    <row r="93" spans="2:13" s="3" customFormat="1" ht="15" customHeight="1" thickBot="1" x14ac:dyDescent="0.3">
      <c r="B93" s="85">
        <f t="shared" si="48"/>
        <v>93</v>
      </c>
      <c r="D93" s="131"/>
      <c r="E93" s="110" t="s">
        <v>74</v>
      </c>
      <c r="F93" s="132">
        <f>F84+F64+F28</f>
        <v>48</v>
      </c>
      <c r="G93" s="133">
        <f>SUM(G89:G91)</f>
        <v>1</v>
      </c>
      <c r="K93" s="126">
        <f>SUM(K89:K91)</f>
        <v>274</v>
      </c>
      <c r="L93" s="107">
        <f>SUM(L89:L91)</f>
        <v>303</v>
      </c>
      <c r="M93" s="108">
        <f>SUM(M89:M91)</f>
        <v>0</v>
      </c>
    </row>
    <row r="94" spans="2:13" s="3" customFormat="1" ht="15" customHeight="1" thickBot="1" x14ac:dyDescent="0.3">
      <c r="B94" s="85">
        <f t="shared" si="48"/>
        <v>94</v>
      </c>
      <c r="D94"/>
      <c r="E94" s="82"/>
      <c r="F94" s="2"/>
      <c r="G94" s="28"/>
      <c r="H94" s="1"/>
      <c r="I94" s="1"/>
      <c r="J94" s="28"/>
      <c r="K94" s="120" t="s">
        <v>24</v>
      </c>
      <c r="L94" s="121"/>
      <c r="M94" s="122"/>
    </row>
    <row r="95" spans="2:13" ht="15" customHeight="1" thickBot="1" x14ac:dyDescent="0.3">
      <c r="F95" s="28"/>
      <c r="G95" s="28"/>
      <c r="H95" s="3"/>
      <c r="I95" s="3"/>
      <c r="J95" s="3"/>
      <c r="K95" s="127">
        <f>RANK(K93,K93:M93)</f>
        <v>2</v>
      </c>
      <c r="L95" s="128">
        <f>_xlfn.RANK.EQ(L93,K93:M93)</f>
        <v>1</v>
      </c>
      <c r="M95" s="129">
        <f>_xlfn.RANK.EQ(M93,K93:M93)</f>
        <v>3</v>
      </c>
    </row>
  </sheetData>
  <mergeCells count="13">
    <mergeCell ref="F86:G86"/>
    <mergeCell ref="K86:M86"/>
    <mergeCell ref="K92:M92"/>
    <mergeCell ref="K94:M94"/>
    <mergeCell ref="F6:G6"/>
    <mergeCell ref="F30:G30"/>
    <mergeCell ref="H30:J30"/>
    <mergeCell ref="K30:M30"/>
    <mergeCell ref="F66:G66"/>
    <mergeCell ref="H66:J66"/>
    <mergeCell ref="K66:M66"/>
    <mergeCell ref="H6:J6"/>
    <mergeCell ref="K6:M6"/>
  </mergeCells>
  <dataValidations count="2">
    <dataValidation type="whole" allowBlank="1" showInputMessage="1" showErrorMessage="1" sqref="H74:J76 H9:J27 H33:J41 H69:J71 H44:J52 H55:J63 H79:J83">
      <formula1>0</formula1>
      <formula2>10</formula2>
    </dataValidation>
    <dataValidation type="whole" allowBlank="1" showInputMessage="1" showErrorMessage="1" sqref="H64:J64 H84:J84 H42:J43 H53:J54 H72:J73 H77:J78 J89:J91">
      <formula1>-5</formula1>
      <formula2>5</formula2>
    </dataValidation>
  </dataValidation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95"/>
  <sheetViews>
    <sheetView tabSelected="1" topLeftCell="C74" workbookViewId="0">
      <selection activeCell="D4" sqref="D4:M95"/>
    </sheetView>
  </sheetViews>
  <sheetFormatPr baseColWidth="10" defaultRowHeight="15" x14ac:dyDescent="0.25"/>
  <cols>
    <col min="1" max="1" width="18" customWidth="1"/>
    <col min="2" max="2" width="11.42578125" style="46"/>
    <col min="3" max="3" width="6.7109375" customWidth="1"/>
    <col min="4" max="4" width="21.140625" customWidth="1"/>
    <col min="5" max="5" width="42" style="28" customWidth="1"/>
    <col min="6" max="6" width="11.7109375" style="2" bestFit="1" customWidth="1"/>
    <col min="7" max="7" width="14" style="2" customWidth="1"/>
    <col min="8" max="9" width="14.7109375" style="1" customWidth="1"/>
    <col min="10" max="10" width="14.7109375" style="1" hidden="1" customWidth="1"/>
    <col min="11" max="12" width="14.7109375" style="1" customWidth="1"/>
    <col min="13" max="13" width="14.7109375" style="1" hidden="1" customWidth="1"/>
  </cols>
  <sheetData>
    <row r="2" spans="2:13" x14ac:dyDescent="0.25">
      <c r="B2" s="85" t="s">
        <v>37</v>
      </c>
      <c r="C2" s="86" t="s">
        <v>25</v>
      </c>
      <c r="D2" s="87" t="s">
        <v>26</v>
      </c>
      <c r="E2" s="85" t="s">
        <v>27</v>
      </c>
      <c r="F2" s="88" t="s">
        <v>28</v>
      </c>
      <c r="G2" s="88" t="s">
        <v>29</v>
      </c>
      <c r="H2" s="85" t="s">
        <v>30</v>
      </c>
      <c r="I2" s="85" t="s">
        <v>31</v>
      </c>
      <c r="J2" s="85" t="s">
        <v>32</v>
      </c>
      <c r="K2" s="85" t="s">
        <v>33</v>
      </c>
      <c r="L2" s="85" t="s">
        <v>34</v>
      </c>
      <c r="M2" s="85" t="s">
        <v>35</v>
      </c>
    </row>
    <row r="3" spans="2:13" x14ac:dyDescent="0.25">
      <c r="B3" s="85">
        <v>3</v>
      </c>
      <c r="D3" s="84" t="s">
        <v>44</v>
      </c>
    </row>
    <row r="4" spans="2:13" ht="15.75" thickBot="1" x14ac:dyDescent="0.3">
      <c r="B4" s="85">
        <f>B3+1</f>
        <v>4</v>
      </c>
      <c r="F4" s="134"/>
      <c r="G4" s="114" t="s">
        <v>72</v>
      </c>
    </row>
    <row r="5" spans="2:13" ht="27" thickBot="1" x14ac:dyDescent="0.3">
      <c r="B5" s="85">
        <f t="shared" ref="B5:B66" si="0">B4+1</f>
        <v>5</v>
      </c>
      <c r="D5" s="95" t="s">
        <v>36</v>
      </c>
      <c r="E5" s="96"/>
      <c r="F5" s="40"/>
      <c r="G5" s="40"/>
      <c r="H5" s="24"/>
      <c r="I5" s="24"/>
      <c r="J5" s="24"/>
      <c r="K5" s="24"/>
      <c r="L5" s="24"/>
      <c r="M5" s="24"/>
    </row>
    <row r="6" spans="2:13" ht="15.75" thickBot="1" x14ac:dyDescent="0.3">
      <c r="B6" s="85">
        <f t="shared" si="0"/>
        <v>6</v>
      </c>
      <c r="C6" s="1"/>
      <c r="F6" s="136" t="s">
        <v>0</v>
      </c>
      <c r="G6" s="119"/>
      <c r="H6" s="137" t="s">
        <v>19</v>
      </c>
      <c r="I6" s="138"/>
      <c r="J6" s="139"/>
      <c r="K6" s="137" t="s">
        <v>20</v>
      </c>
      <c r="L6" s="138"/>
      <c r="M6" s="139"/>
    </row>
    <row r="7" spans="2:13" ht="39" thickBot="1" x14ac:dyDescent="0.3">
      <c r="B7" s="85">
        <f t="shared" si="0"/>
        <v>7</v>
      </c>
      <c r="C7" s="45"/>
      <c r="D7" s="7" t="s">
        <v>15</v>
      </c>
      <c r="E7" s="38"/>
      <c r="F7" s="116" t="s">
        <v>73</v>
      </c>
      <c r="G7" s="117" t="s">
        <v>13</v>
      </c>
      <c r="H7" s="115" t="s">
        <v>49</v>
      </c>
      <c r="I7" s="115" t="s">
        <v>50</v>
      </c>
      <c r="J7" s="115" t="s">
        <v>14</v>
      </c>
      <c r="K7" s="113" t="s">
        <v>14</v>
      </c>
      <c r="L7" s="113" t="s">
        <v>14</v>
      </c>
      <c r="M7" s="113" t="s">
        <v>14</v>
      </c>
    </row>
    <row r="8" spans="2:13" ht="15.75" x14ac:dyDescent="0.25">
      <c r="B8" s="85">
        <f t="shared" si="0"/>
        <v>8</v>
      </c>
      <c r="D8" s="8" t="s">
        <v>38</v>
      </c>
      <c r="E8" s="27"/>
      <c r="F8" s="47"/>
      <c r="G8" s="48"/>
      <c r="H8" s="59" t="s">
        <v>4</v>
      </c>
      <c r="I8" s="26" t="s">
        <v>4</v>
      </c>
      <c r="J8" s="60" t="s">
        <v>4</v>
      </c>
      <c r="K8" s="59" t="s">
        <v>75</v>
      </c>
      <c r="L8" s="26" t="str">
        <f>K8</f>
        <v>Gew. Punktzahl</v>
      </c>
      <c r="M8" s="72" t="str">
        <f>L8</f>
        <v>Gew. Punktzahl</v>
      </c>
    </row>
    <row r="9" spans="2:13" x14ac:dyDescent="0.25">
      <c r="B9" s="85">
        <f t="shared" si="0"/>
        <v>9</v>
      </c>
      <c r="D9" s="11" t="s">
        <v>2</v>
      </c>
      <c r="E9" s="29" t="s">
        <v>46</v>
      </c>
      <c r="F9" s="90">
        <v>10</v>
      </c>
      <c r="G9" s="49">
        <f>F9/$F$93</f>
        <v>0.12820512820512819</v>
      </c>
      <c r="H9" s="92">
        <v>2</v>
      </c>
      <c r="I9" s="93">
        <v>7</v>
      </c>
      <c r="J9" s="94">
        <v>0</v>
      </c>
      <c r="K9" s="64">
        <f>H9*F9</f>
        <v>20</v>
      </c>
      <c r="L9" s="22">
        <f>I9*F9</f>
        <v>70</v>
      </c>
      <c r="M9" s="74">
        <f>J9*F9</f>
        <v>0</v>
      </c>
    </row>
    <row r="10" spans="2:13" hidden="1" x14ac:dyDescent="0.25">
      <c r="B10" s="85">
        <f t="shared" si="0"/>
        <v>10</v>
      </c>
      <c r="D10" s="12"/>
      <c r="E10" s="30"/>
      <c r="F10" s="90">
        <v>0</v>
      </c>
      <c r="G10" s="49">
        <f>F10/$F$93</f>
        <v>0</v>
      </c>
      <c r="H10" s="92">
        <v>0</v>
      </c>
      <c r="I10" s="93">
        <v>0</v>
      </c>
      <c r="J10" s="94">
        <v>0</v>
      </c>
      <c r="K10" s="65">
        <f t="shared" ref="K10:K11" si="1">H10*F10</f>
        <v>0</v>
      </c>
      <c r="L10" s="20">
        <f t="shared" ref="L10:L11" si="2">I10*F10</f>
        <v>0</v>
      </c>
      <c r="M10" s="75">
        <f t="shared" ref="M10:M11" si="3">J10*F10</f>
        <v>0</v>
      </c>
    </row>
    <row r="11" spans="2:13" hidden="1" x14ac:dyDescent="0.25">
      <c r="B11" s="85">
        <f t="shared" si="0"/>
        <v>11</v>
      </c>
      <c r="D11" s="11"/>
      <c r="E11" s="29"/>
      <c r="F11" s="90">
        <v>0</v>
      </c>
      <c r="G11" s="49">
        <f>F11/$F$93</f>
        <v>0</v>
      </c>
      <c r="H11" s="92">
        <v>0</v>
      </c>
      <c r="I11" s="93">
        <v>0</v>
      </c>
      <c r="J11" s="94">
        <v>0</v>
      </c>
      <c r="K11" s="64">
        <f t="shared" si="1"/>
        <v>0</v>
      </c>
      <c r="L11" s="22">
        <f t="shared" si="2"/>
        <v>0</v>
      </c>
      <c r="M11" s="74">
        <f t="shared" si="3"/>
        <v>0</v>
      </c>
    </row>
    <row r="12" spans="2:13" x14ac:dyDescent="0.25">
      <c r="B12" s="85">
        <f t="shared" si="0"/>
        <v>12</v>
      </c>
      <c r="D12" s="10"/>
      <c r="E12" s="31"/>
      <c r="F12" s="50"/>
      <c r="G12" s="51"/>
      <c r="H12" s="50"/>
      <c r="I12" s="19"/>
      <c r="J12" s="61"/>
      <c r="K12" s="50"/>
      <c r="L12" s="19"/>
      <c r="M12" s="51"/>
    </row>
    <row r="13" spans="2:13" ht="15.75" x14ac:dyDescent="0.25">
      <c r="B13" s="85">
        <f t="shared" si="0"/>
        <v>13</v>
      </c>
      <c r="D13" s="9" t="s">
        <v>39</v>
      </c>
      <c r="E13" s="32"/>
      <c r="F13" s="52"/>
      <c r="G13" s="53"/>
      <c r="H13" s="62"/>
      <c r="I13" s="21"/>
      <c r="J13" s="63"/>
      <c r="K13" s="62"/>
      <c r="L13" s="21"/>
      <c r="M13" s="73"/>
    </row>
    <row r="14" spans="2:13" x14ac:dyDescent="0.25">
      <c r="B14" s="85">
        <f t="shared" si="0"/>
        <v>14</v>
      </c>
      <c r="D14" s="11" t="s">
        <v>2</v>
      </c>
      <c r="E14" s="29" t="s">
        <v>47</v>
      </c>
      <c r="F14" s="91">
        <v>10</v>
      </c>
      <c r="G14" s="49">
        <f>F14/$F$93</f>
        <v>0.12820512820512819</v>
      </c>
      <c r="H14" s="92">
        <v>5</v>
      </c>
      <c r="I14" s="93">
        <v>8</v>
      </c>
      <c r="J14" s="94">
        <v>0</v>
      </c>
      <c r="K14" s="64">
        <f>H14*F14</f>
        <v>50</v>
      </c>
      <c r="L14" s="22">
        <f>I14*F14</f>
        <v>80</v>
      </c>
      <c r="M14" s="74">
        <f>J14*F14</f>
        <v>0</v>
      </c>
    </row>
    <row r="15" spans="2:13" hidden="1" x14ac:dyDescent="0.25">
      <c r="B15" s="85">
        <f t="shared" si="0"/>
        <v>15</v>
      </c>
      <c r="D15" s="18" t="s">
        <v>3</v>
      </c>
      <c r="E15" s="30"/>
      <c r="F15" s="91">
        <v>0</v>
      </c>
      <c r="G15" s="49">
        <f>F15/$F$93</f>
        <v>0</v>
      </c>
      <c r="H15" s="92">
        <v>0</v>
      </c>
      <c r="I15" s="93">
        <v>0</v>
      </c>
      <c r="J15" s="94">
        <v>0</v>
      </c>
      <c r="K15" s="65">
        <f t="shared" ref="K15:K16" si="4">H15*F15</f>
        <v>0</v>
      </c>
      <c r="L15" s="20">
        <f t="shared" ref="L15:L16" si="5">I15*F15</f>
        <v>0</v>
      </c>
      <c r="M15" s="75">
        <f t="shared" ref="M15:M16" si="6">J15*F15</f>
        <v>0</v>
      </c>
    </row>
    <row r="16" spans="2:13" hidden="1" x14ac:dyDescent="0.25">
      <c r="B16" s="85">
        <f t="shared" si="0"/>
        <v>16</v>
      </c>
      <c r="D16" s="17"/>
      <c r="E16" s="29"/>
      <c r="F16" s="91">
        <v>0</v>
      </c>
      <c r="G16" s="49">
        <f>F16/$F$93</f>
        <v>0</v>
      </c>
      <c r="H16" s="92">
        <v>0</v>
      </c>
      <c r="I16" s="93">
        <v>0</v>
      </c>
      <c r="J16" s="94">
        <v>0</v>
      </c>
      <c r="K16" s="64">
        <f t="shared" si="4"/>
        <v>0</v>
      </c>
      <c r="L16" s="22">
        <f t="shared" si="5"/>
        <v>0</v>
      </c>
      <c r="M16" s="74">
        <f t="shared" si="6"/>
        <v>0</v>
      </c>
    </row>
    <row r="17" spans="2:13" x14ac:dyDescent="0.25">
      <c r="B17" s="85">
        <f t="shared" si="0"/>
        <v>17</v>
      </c>
      <c r="D17" s="6"/>
      <c r="E17" s="30"/>
      <c r="F17" s="54"/>
      <c r="G17" s="55"/>
      <c r="H17" s="65"/>
      <c r="I17" s="20"/>
      <c r="J17" s="66"/>
      <c r="K17" s="65"/>
      <c r="L17" s="20"/>
      <c r="M17" s="75"/>
    </row>
    <row r="18" spans="2:13" ht="15.75" x14ac:dyDescent="0.25">
      <c r="B18" s="85">
        <f t="shared" si="0"/>
        <v>18</v>
      </c>
      <c r="D18" s="8" t="s">
        <v>5</v>
      </c>
      <c r="E18" s="27"/>
      <c r="F18" s="56"/>
      <c r="G18" s="57"/>
      <c r="H18" s="67"/>
      <c r="I18" s="23"/>
      <c r="J18" s="68"/>
      <c r="K18" s="67"/>
      <c r="L18" s="23"/>
      <c r="M18" s="76"/>
    </row>
    <row r="19" spans="2:13" x14ac:dyDescent="0.25">
      <c r="B19" s="85">
        <f t="shared" si="0"/>
        <v>19</v>
      </c>
      <c r="D19" s="11" t="s">
        <v>2</v>
      </c>
      <c r="E19" s="29" t="s">
        <v>48</v>
      </c>
      <c r="F19" s="91">
        <v>5</v>
      </c>
      <c r="G19" s="49">
        <f>F19/$F$93</f>
        <v>6.4102564102564097E-2</v>
      </c>
      <c r="H19" s="92">
        <v>10</v>
      </c>
      <c r="I19" s="93">
        <v>5</v>
      </c>
      <c r="J19" s="94">
        <v>0</v>
      </c>
      <c r="K19" s="64">
        <f>H19*F19</f>
        <v>50</v>
      </c>
      <c r="L19" s="22">
        <f>I19*F19</f>
        <v>25</v>
      </c>
      <c r="M19" s="74">
        <f>J19*F19</f>
        <v>0</v>
      </c>
    </row>
    <row r="20" spans="2:13" x14ac:dyDescent="0.25">
      <c r="B20" s="85">
        <f t="shared" si="0"/>
        <v>20</v>
      </c>
      <c r="D20" s="12" t="s">
        <v>3</v>
      </c>
      <c r="E20" s="30" t="s">
        <v>56</v>
      </c>
      <c r="F20" s="91">
        <v>3</v>
      </c>
      <c r="G20" s="49">
        <f>F20/$F$93</f>
        <v>3.8461538461538464E-2</v>
      </c>
      <c r="H20" s="92">
        <v>6</v>
      </c>
      <c r="I20" s="92">
        <v>3</v>
      </c>
      <c r="J20" s="92">
        <v>0</v>
      </c>
      <c r="K20" s="65">
        <f t="shared" ref="K20:K21" si="7">H20*F20</f>
        <v>18</v>
      </c>
      <c r="L20" s="20">
        <f t="shared" ref="L20:L21" si="8">I20*F20</f>
        <v>9</v>
      </c>
      <c r="M20" s="75">
        <f t="shared" ref="M20:M21" si="9">J20*F20</f>
        <v>0</v>
      </c>
    </row>
    <row r="21" spans="2:13" x14ac:dyDescent="0.25">
      <c r="B21" s="85">
        <f t="shared" si="0"/>
        <v>21</v>
      </c>
      <c r="D21" s="11" t="s">
        <v>1</v>
      </c>
      <c r="E21" s="29" t="s">
        <v>57</v>
      </c>
      <c r="F21" s="91">
        <v>2</v>
      </c>
      <c r="G21" s="49">
        <f>F21/$F$93</f>
        <v>2.564102564102564E-2</v>
      </c>
      <c r="H21" s="92">
        <v>6</v>
      </c>
      <c r="I21" s="92">
        <v>3</v>
      </c>
      <c r="J21" s="92">
        <v>0</v>
      </c>
      <c r="K21" s="64">
        <f t="shared" si="7"/>
        <v>12</v>
      </c>
      <c r="L21" s="22">
        <f t="shared" si="8"/>
        <v>6</v>
      </c>
      <c r="M21" s="74">
        <f t="shared" si="9"/>
        <v>0</v>
      </c>
    </row>
    <row r="22" spans="2:13" x14ac:dyDescent="0.25">
      <c r="B22" s="85">
        <f t="shared" si="0"/>
        <v>22</v>
      </c>
      <c r="D22" s="12" t="s">
        <v>6</v>
      </c>
      <c r="E22" s="30" t="s">
        <v>58</v>
      </c>
      <c r="F22" s="91">
        <v>7</v>
      </c>
      <c r="G22" s="49">
        <f>F22/$F$93</f>
        <v>8.9743589743589744E-2</v>
      </c>
      <c r="H22" s="92">
        <v>6</v>
      </c>
      <c r="I22" s="92">
        <v>4</v>
      </c>
      <c r="J22" s="92">
        <v>0</v>
      </c>
      <c r="K22" s="65">
        <f>H22*F22</f>
        <v>42</v>
      </c>
      <c r="L22" s="20">
        <f>I22*F22</f>
        <v>28</v>
      </c>
      <c r="M22" s="75">
        <f>J22*F22</f>
        <v>0</v>
      </c>
    </row>
    <row r="23" spans="2:13" x14ac:dyDescent="0.25">
      <c r="B23" s="85">
        <f t="shared" si="0"/>
        <v>23</v>
      </c>
      <c r="D23" s="11" t="s">
        <v>7</v>
      </c>
      <c r="E23" s="29" t="s">
        <v>59</v>
      </c>
      <c r="F23" s="91">
        <v>3</v>
      </c>
      <c r="G23" s="49">
        <f>F23/$F$93</f>
        <v>3.8461538461538464E-2</v>
      </c>
      <c r="H23" s="92">
        <v>8</v>
      </c>
      <c r="I23" s="92">
        <v>3</v>
      </c>
      <c r="J23" s="92">
        <v>0</v>
      </c>
      <c r="K23" s="64">
        <f t="shared" ref="K23:K24" si="10">H23*F23</f>
        <v>24</v>
      </c>
      <c r="L23" s="22">
        <f t="shared" ref="L23:L24" si="11">I23*F23</f>
        <v>9</v>
      </c>
      <c r="M23" s="74">
        <f t="shared" ref="M23:M24" si="12">J23*F23</f>
        <v>0</v>
      </c>
    </row>
    <row r="24" spans="2:13" hidden="1" x14ac:dyDescent="0.25">
      <c r="B24" s="85">
        <f t="shared" si="0"/>
        <v>24</v>
      </c>
      <c r="D24" s="18" t="s">
        <v>8</v>
      </c>
      <c r="E24" s="30"/>
      <c r="F24" s="91">
        <v>0</v>
      </c>
      <c r="G24" s="49">
        <f>F24/$F$93</f>
        <v>0</v>
      </c>
      <c r="H24" s="92">
        <v>0</v>
      </c>
      <c r="I24" s="92">
        <v>0</v>
      </c>
      <c r="J24" s="92">
        <v>0</v>
      </c>
      <c r="K24" s="65">
        <f t="shared" si="10"/>
        <v>0</v>
      </c>
      <c r="L24" s="20">
        <f t="shared" si="11"/>
        <v>0</v>
      </c>
      <c r="M24" s="75">
        <f t="shared" si="12"/>
        <v>0</v>
      </c>
    </row>
    <row r="25" spans="2:13" hidden="1" x14ac:dyDescent="0.25">
      <c r="B25" s="85">
        <f t="shared" si="0"/>
        <v>25</v>
      </c>
      <c r="D25" s="17" t="s">
        <v>9</v>
      </c>
      <c r="E25" s="29"/>
      <c r="F25" s="91">
        <v>0</v>
      </c>
      <c r="G25" s="49">
        <f>F25/$F$93</f>
        <v>0</v>
      </c>
      <c r="H25" s="92">
        <v>0</v>
      </c>
      <c r="I25" s="92">
        <v>0</v>
      </c>
      <c r="J25" s="92">
        <v>0</v>
      </c>
      <c r="K25" s="64">
        <f>H25*F25</f>
        <v>0</v>
      </c>
      <c r="L25" s="22">
        <f>I25*F25</f>
        <v>0</v>
      </c>
      <c r="M25" s="74">
        <f>J25*F25</f>
        <v>0</v>
      </c>
    </row>
    <row r="26" spans="2:13" hidden="1" x14ac:dyDescent="0.25">
      <c r="B26" s="85">
        <f t="shared" si="0"/>
        <v>26</v>
      </c>
      <c r="D26" s="18" t="s">
        <v>10</v>
      </c>
      <c r="E26" s="30"/>
      <c r="F26" s="91">
        <v>0</v>
      </c>
      <c r="G26" s="49">
        <f>F26/$F$93</f>
        <v>0</v>
      </c>
      <c r="H26" s="92">
        <v>0</v>
      </c>
      <c r="I26" s="92">
        <v>0</v>
      </c>
      <c r="J26" s="92">
        <v>0</v>
      </c>
      <c r="K26" s="65">
        <f t="shared" ref="K26:K27" si="13">H26*F26</f>
        <v>0</v>
      </c>
      <c r="L26" s="20">
        <f t="shared" ref="L26:L27" si="14">I26*F26</f>
        <v>0</v>
      </c>
      <c r="M26" s="75">
        <f t="shared" ref="M26:M27" si="15">J26*F26</f>
        <v>0</v>
      </c>
    </row>
    <row r="27" spans="2:13" hidden="1" x14ac:dyDescent="0.25">
      <c r="B27" s="85">
        <f t="shared" si="0"/>
        <v>27</v>
      </c>
      <c r="D27" s="17" t="s">
        <v>16</v>
      </c>
      <c r="E27" s="29"/>
      <c r="F27" s="91">
        <v>0</v>
      </c>
      <c r="G27" s="49">
        <f>F27/$F$93</f>
        <v>0</v>
      </c>
      <c r="H27" s="92">
        <v>0</v>
      </c>
      <c r="I27" s="92">
        <v>0</v>
      </c>
      <c r="J27" s="92">
        <v>0</v>
      </c>
      <c r="K27" s="64">
        <f t="shared" si="13"/>
        <v>0</v>
      </c>
      <c r="L27" s="22">
        <f t="shared" si="14"/>
        <v>0</v>
      </c>
      <c r="M27" s="74">
        <f t="shared" si="15"/>
        <v>0</v>
      </c>
    </row>
    <row r="28" spans="2:13" ht="16.5" thickBot="1" x14ac:dyDescent="0.3">
      <c r="B28" s="85">
        <f t="shared" si="0"/>
        <v>28</v>
      </c>
      <c r="D28" s="97" t="s">
        <v>21</v>
      </c>
      <c r="E28" s="98"/>
      <c r="F28" s="99">
        <f>SUM(F9:F27)</f>
        <v>40</v>
      </c>
      <c r="G28" s="58"/>
      <c r="H28" s="69"/>
      <c r="I28" s="70"/>
      <c r="J28" s="71"/>
      <c r="K28" s="99">
        <f>SUM(K9:K27)</f>
        <v>216</v>
      </c>
      <c r="L28" s="100">
        <f t="shared" ref="L28:M28" si="16">SUM(L9:L27)</f>
        <v>227</v>
      </c>
      <c r="M28" s="101">
        <f t="shared" si="16"/>
        <v>0</v>
      </c>
    </row>
    <row r="29" spans="2:13" ht="16.5" thickBot="1" x14ac:dyDescent="0.3">
      <c r="B29" s="85" t="e">
        <f>#REF!+1</f>
        <v>#REF!</v>
      </c>
      <c r="D29" s="25"/>
      <c r="E29" s="30"/>
      <c r="F29" s="41"/>
      <c r="G29" s="41"/>
      <c r="H29" s="14"/>
      <c r="I29" s="20"/>
      <c r="J29" s="20"/>
      <c r="K29" s="14"/>
      <c r="L29" s="20"/>
      <c r="M29" s="20"/>
    </row>
    <row r="30" spans="2:13" ht="15.75" thickBot="1" x14ac:dyDescent="0.3">
      <c r="B30" s="85" t="e">
        <f t="shared" si="0"/>
        <v>#REF!</v>
      </c>
      <c r="C30" s="1"/>
      <c r="F30" s="136" t="s">
        <v>0</v>
      </c>
      <c r="G30" s="119"/>
      <c r="H30" s="137" t="s">
        <v>19</v>
      </c>
      <c r="I30" s="138"/>
      <c r="J30" s="139"/>
      <c r="K30" s="137" t="s">
        <v>20</v>
      </c>
      <c r="L30" s="138"/>
      <c r="M30" s="139"/>
    </row>
    <row r="31" spans="2:13" ht="39" thickBot="1" x14ac:dyDescent="0.3">
      <c r="B31" s="85" t="e">
        <f t="shared" si="0"/>
        <v>#REF!</v>
      </c>
      <c r="D31" s="7" t="s">
        <v>17</v>
      </c>
      <c r="E31" s="39"/>
      <c r="F31" s="116" t="s">
        <v>73</v>
      </c>
      <c r="G31" s="117" t="s">
        <v>13</v>
      </c>
      <c r="H31" s="77" t="str">
        <f>H7</f>
        <v>Mitsubishi
i-MiEV</v>
      </c>
      <c r="I31" s="78" t="str">
        <f>I7</f>
        <v>VW Polo 1.2
BlueMotion Technology</v>
      </c>
      <c r="J31" s="79" t="str">
        <f>J7</f>
        <v>Standard-PKW/
E-Car</v>
      </c>
      <c r="K31" s="77" t="str">
        <f>K7</f>
        <v>Standard-PKW/
E-Car</v>
      </c>
      <c r="L31" s="78" t="str">
        <f>L7</f>
        <v>Standard-PKW/
E-Car</v>
      </c>
      <c r="M31" s="79" t="str">
        <f>M7</f>
        <v>Standard-PKW/
E-Car</v>
      </c>
    </row>
    <row r="32" spans="2:13" s="4" customFormat="1" ht="15.75" x14ac:dyDescent="0.25">
      <c r="B32" s="85" t="e">
        <f t="shared" si="0"/>
        <v>#REF!</v>
      </c>
      <c r="D32" s="8" t="s">
        <v>40</v>
      </c>
      <c r="E32" s="33"/>
      <c r="F32" s="47"/>
      <c r="G32" s="48"/>
      <c r="H32" s="59" t="s">
        <v>4</v>
      </c>
      <c r="I32" s="26" t="s">
        <v>4</v>
      </c>
      <c r="J32" s="60" t="s">
        <v>4</v>
      </c>
      <c r="K32" s="59" t="str">
        <f>K8</f>
        <v>Gew. Punktzahl</v>
      </c>
      <c r="L32" s="26" t="str">
        <f>K32</f>
        <v>Gew. Punktzahl</v>
      </c>
      <c r="M32" s="72" t="str">
        <f>L32</f>
        <v>Gew. Punktzahl</v>
      </c>
    </row>
    <row r="33" spans="2:13" x14ac:dyDescent="0.25">
      <c r="B33" s="85" t="e">
        <f t="shared" si="0"/>
        <v>#REF!</v>
      </c>
      <c r="D33" s="11" t="s">
        <v>2</v>
      </c>
      <c r="E33" s="29" t="s">
        <v>51</v>
      </c>
      <c r="F33" s="90">
        <v>7</v>
      </c>
      <c r="G33" s="49">
        <f t="shared" ref="G33:G41" si="17">F33/$F$93</f>
        <v>8.9743589743589744E-2</v>
      </c>
      <c r="H33" s="92">
        <v>8</v>
      </c>
      <c r="I33" s="92">
        <v>5</v>
      </c>
      <c r="J33" s="92">
        <v>0</v>
      </c>
      <c r="K33" s="64">
        <f>H33*F33</f>
        <v>56</v>
      </c>
      <c r="L33" s="22">
        <f>I33*F33</f>
        <v>35</v>
      </c>
      <c r="M33" s="74">
        <f>J33*F33</f>
        <v>0</v>
      </c>
    </row>
    <row r="34" spans="2:13" x14ac:dyDescent="0.25">
      <c r="B34" s="85" t="e">
        <f t="shared" si="0"/>
        <v>#REF!</v>
      </c>
      <c r="D34" s="12" t="s">
        <v>3</v>
      </c>
      <c r="E34" s="35" t="s">
        <v>60</v>
      </c>
      <c r="F34" s="90">
        <v>4</v>
      </c>
      <c r="G34" s="49">
        <f t="shared" si="17"/>
        <v>5.128205128205128E-2</v>
      </c>
      <c r="H34" s="92">
        <v>5</v>
      </c>
      <c r="I34" s="92">
        <v>6</v>
      </c>
      <c r="J34" s="92">
        <v>0</v>
      </c>
      <c r="K34" s="65">
        <f t="shared" ref="K34:K35" si="18">H34*F34</f>
        <v>20</v>
      </c>
      <c r="L34" s="20">
        <f t="shared" ref="L34:L35" si="19">I34*F34</f>
        <v>24</v>
      </c>
      <c r="M34" s="75">
        <f t="shared" ref="M34:M35" si="20">J34*F34</f>
        <v>0</v>
      </c>
    </row>
    <row r="35" spans="2:13" x14ac:dyDescent="0.25">
      <c r="B35" s="85" t="e">
        <f t="shared" si="0"/>
        <v>#REF!</v>
      </c>
      <c r="D35" s="11" t="s">
        <v>1</v>
      </c>
      <c r="E35" s="34" t="s">
        <v>61</v>
      </c>
      <c r="F35" s="90">
        <v>1</v>
      </c>
      <c r="G35" s="49">
        <f t="shared" si="17"/>
        <v>1.282051282051282E-2</v>
      </c>
      <c r="H35" s="92">
        <v>10</v>
      </c>
      <c r="I35" s="92">
        <v>4</v>
      </c>
      <c r="J35" s="92">
        <v>0</v>
      </c>
      <c r="K35" s="64">
        <f t="shared" si="18"/>
        <v>10</v>
      </c>
      <c r="L35" s="22">
        <f t="shared" si="19"/>
        <v>4</v>
      </c>
      <c r="M35" s="74">
        <f t="shared" si="20"/>
        <v>0</v>
      </c>
    </row>
    <row r="36" spans="2:13" x14ac:dyDescent="0.25">
      <c r="B36" s="85" t="e">
        <f t="shared" si="0"/>
        <v>#REF!</v>
      </c>
      <c r="D36" s="12" t="s">
        <v>6</v>
      </c>
      <c r="E36" s="35" t="s">
        <v>62</v>
      </c>
      <c r="F36" s="90">
        <v>2</v>
      </c>
      <c r="G36" s="49">
        <f t="shared" si="17"/>
        <v>2.564102564102564E-2</v>
      </c>
      <c r="H36" s="92">
        <v>8</v>
      </c>
      <c r="I36" s="92">
        <v>5</v>
      </c>
      <c r="J36" s="92">
        <v>0</v>
      </c>
      <c r="K36" s="65">
        <f>H36*F36</f>
        <v>16</v>
      </c>
      <c r="L36" s="20">
        <f>I36*F36</f>
        <v>10</v>
      </c>
      <c r="M36" s="75">
        <f>J36*F36</f>
        <v>0</v>
      </c>
    </row>
    <row r="37" spans="2:13" hidden="1" x14ac:dyDescent="0.25">
      <c r="B37" s="85" t="e">
        <f t="shared" si="0"/>
        <v>#REF!</v>
      </c>
      <c r="D37" s="11" t="s">
        <v>7</v>
      </c>
      <c r="E37" s="34"/>
      <c r="F37" s="90">
        <v>0</v>
      </c>
      <c r="G37" s="49">
        <f t="shared" si="17"/>
        <v>0</v>
      </c>
      <c r="H37" s="92">
        <v>0</v>
      </c>
      <c r="I37" s="92">
        <v>0</v>
      </c>
      <c r="J37" s="92">
        <v>0</v>
      </c>
      <c r="K37" s="64">
        <f t="shared" ref="K37:K38" si="21">H37*F37</f>
        <v>0</v>
      </c>
      <c r="L37" s="22">
        <f t="shared" ref="L37:L38" si="22">I37*F37</f>
        <v>0</v>
      </c>
      <c r="M37" s="74">
        <f t="shared" ref="M37:M38" si="23">J37*F37</f>
        <v>0</v>
      </c>
    </row>
    <row r="38" spans="2:13" hidden="1" x14ac:dyDescent="0.25">
      <c r="B38" s="85" t="e">
        <f t="shared" si="0"/>
        <v>#REF!</v>
      </c>
      <c r="D38" s="12" t="s">
        <v>8</v>
      </c>
      <c r="E38" s="35"/>
      <c r="F38" s="90">
        <v>0</v>
      </c>
      <c r="G38" s="49">
        <f t="shared" si="17"/>
        <v>0</v>
      </c>
      <c r="H38" s="92">
        <v>0</v>
      </c>
      <c r="I38" s="92">
        <v>0</v>
      </c>
      <c r="J38" s="92">
        <v>0</v>
      </c>
      <c r="K38" s="65">
        <f t="shared" si="21"/>
        <v>0</v>
      </c>
      <c r="L38" s="20">
        <f t="shared" si="22"/>
        <v>0</v>
      </c>
      <c r="M38" s="75">
        <f t="shared" si="23"/>
        <v>0</v>
      </c>
    </row>
    <row r="39" spans="2:13" hidden="1" x14ac:dyDescent="0.25">
      <c r="B39" s="85" t="e">
        <f t="shared" si="0"/>
        <v>#REF!</v>
      </c>
      <c r="D39" s="11"/>
      <c r="E39" s="34"/>
      <c r="F39" s="90">
        <v>0</v>
      </c>
      <c r="G39" s="49">
        <f t="shared" si="17"/>
        <v>0</v>
      </c>
      <c r="H39" s="92">
        <v>0</v>
      </c>
      <c r="I39" s="92">
        <v>0</v>
      </c>
      <c r="J39" s="92">
        <v>0</v>
      </c>
      <c r="K39" s="64">
        <f>H39*F39</f>
        <v>0</v>
      </c>
      <c r="L39" s="22">
        <f>I39*F39</f>
        <v>0</v>
      </c>
      <c r="M39" s="74">
        <f>J39*F39</f>
        <v>0</v>
      </c>
    </row>
    <row r="40" spans="2:13" hidden="1" x14ac:dyDescent="0.25">
      <c r="B40" s="85" t="e">
        <f t="shared" si="0"/>
        <v>#REF!</v>
      </c>
      <c r="D40" s="12"/>
      <c r="E40" s="35"/>
      <c r="F40" s="90">
        <v>0</v>
      </c>
      <c r="G40" s="49">
        <f t="shared" si="17"/>
        <v>0</v>
      </c>
      <c r="H40" s="92">
        <v>0</v>
      </c>
      <c r="I40" s="92">
        <v>0</v>
      </c>
      <c r="J40" s="92">
        <v>0</v>
      </c>
      <c r="K40" s="65">
        <f t="shared" ref="K40:K41" si="24">H40*F40</f>
        <v>0</v>
      </c>
      <c r="L40" s="20">
        <f t="shared" ref="L40:L41" si="25">I40*F40</f>
        <v>0</v>
      </c>
      <c r="M40" s="75">
        <f t="shared" ref="M40:M41" si="26">J40*F40</f>
        <v>0</v>
      </c>
    </row>
    <row r="41" spans="2:13" hidden="1" x14ac:dyDescent="0.25">
      <c r="B41" s="85" t="e">
        <f t="shared" si="0"/>
        <v>#REF!</v>
      </c>
      <c r="D41" s="11"/>
      <c r="E41" s="34"/>
      <c r="F41" s="90">
        <v>0</v>
      </c>
      <c r="G41" s="49">
        <f t="shared" si="17"/>
        <v>0</v>
      </c>
      <c r="H41" s="92">
        <v>0</v>
      </c>
      <c r="I41" s="92">
        <v>0</v>
      </c>
      <c r="J41" s="92">
        <v>0</v>
      </c>
      <c r="K41" s="64">
        <f t="shared" si="24"/>
        <v>0</v>
      </c>
      <c r="L41" s="22">
        <f t="shared" si="25"/>
        <v>0</v>
      </c>
      <c r="M41" s="74">
        <f t="shared" si="26"/>
        <v>0</v>
      </c>
    </row>
    <row r="42" spans="2:13" x14ac:dyDescent="0.25">
      <c r="B42" s="85" t="e">
        <f t="shared" si="0"/>
        <v>#REF!</v>
      </c>
      <c r="D42" s="6"/>
      <c r="E42" s="35"/>
      <c r="F42" s="54"/>
      <c r="G42" s="55"/>
      <c r="H42" s="65"/>
      <c r="I42" s="14"/>
      <c r="J42" s="66"/>
      <c r="K42" s="65"/>
      <c r="L42" s="20"/>
      <c r="M42" s="75"/>
    </row>
    <row r="43" spans="2:13" ht="15.75" x14ac:dyDescent="0.25">
      <c r="B43" s="85" t="e">
        <f t="shared" si="0"/>
        <v>#REF!</v>
      </c>
      <c r="D43" s="9" t="s">
        <v>41</v>
      </c>
      <c r="E43" s="36"/>
      <c r="F43" s="52"/>
      <c r="G43" s="53"/>
      <c r="H43" s="62"/>
      <c r="I43" s="15"/>
      <c r="J43" s="63"/>
      <c r="K43" s="62"/>
      <c r="L43" s="21"/>
      <c r="M43" s="73"/>
    </row>
    <row r="44" spans="2:13" x14ac:dyDescent="0.25">
      <c r="B44" s="85" t="e">
        <f t="shared" si="0"/>
        <v>#REF!</v>
      </c>
      <c r="D44" s="11" t="s">
        <v>2</v>
      </c>
      <c r="E44" s="111" t="s">
        <v>63</v>
      </c>
      <c r="F44" s="90">
        <v>5</v>
      </c>
      <c r="G44" s="49">
        <f t="shared" ref="G44:G52" si="27">F44/$F$93</f>
        <v>6.4102564102564097E-2</v>
      </c>
      <c r="H44" s="92">
        <v>10</v>
      </c>
      <c r="I44" s="92">
        <v>5</v>
      </c>
      <c r="J44" s="92">
        <v>0</v>
      </c>
      <c r="K44" s="64">
        <f>H44*F44</f>
        <v>50</v>
      </c>
      <c r="L44" s="22">
        <f>I44*F44</f>
        <v>25</v>
      </c>
      <c r="M44" s="74">
        <f>J44*F44</f>
        <v>0</v>
      </c>
    </row>
    <row r="45" spans="2:13" x14ac:dyDescent="0.25">
      <c r="B45" s="85" t="e">
        <f t="shared" si="0"/>
        <v>#REF!</v>
      </c>
      <c r="D45" s="12" t="s">
        <v>3</v>
      </c>
      <c r="E45" s="35" t="s">
        <v>64</v>
      </c>
      <c r="F45" s="90">
        <v>0</v>
      </c>
      <c r="G45" s="49">
        <f t="shared" si="27"/>
        <v>0</v>
      </c>
      <c r="H45" s="92">
        <v>3</v>
      </c>
      <c r="I45" s="92">
        <v>6</v>
      </c>
      <c r="J45" s="92">
        <v>0</v>
      </c>
      <c r="K45" s="65">
        <f t="shared" ref="K45:K46" si="28">H45*F45</f>
        <v>0</v>
      </c>
      <c r="L45" s="20">
        <f t="shared" ref="L45:L46" si="29">I45*F45</f>
        <v>0</v>
      </c>
      <c r="M45" s="75">
        <f t="shared" ref="M45:M46" si="30">J45*F45</f>
        <v>0</v>
      </c>
    </row>
    <row r="46" spans="2:13" x14ac:dyDescent="0.25">
      <c r="B46" s="85" t="e">
        <f t="shared" si="0"/>
        <v>#REF!</v>
      </c>
      <c r="D46" s="11" t="s">
        <v>1</v>
      </c>
      <c r="E46" s="34" t="s">
        <v>65</v>
      </c>
      <c r="F46" s="90">
        <v>3</v>
      </c>
      <c r="G46" s="49">
        <f t="shared" si="27"/>
        <v>3.8461538461538464E-2</v>
      </c>
      <c r="H46" s="92">
        <v>6</v>
      </c>
      <c r="I46" s="92">
        <v>6</v>
      </c>
      <c r="J46" s="92">
        <v>0</v>
      </c>
      <c r="K46" s="64">
        <f t="shared" si="28"/>
        <v>18</v>
      </c>
      <c r="L46" s="22">
        <f t="shared" si="29"/>
        <v>18</v>
      </c>
      <c r="M46" s="74">
        <f t="shared" si="30"/>
        <v>0</v>
      </c>
    </row>
    <row r="47" spans="2:13" hidden="1" x14ac:dyDescent="0.25">
      <c r="B47" s="85" t="e">
        <f t="shared" si="0"/>
        <v>#REF!</v>
      </c>
      <c r="D47" s="12" t="s">
        <v>6</v>
      </c>
      <c r="E47" s="35"/>
      <c r="F47" s="90">
        <v>0</v>
      </c>
      <c r="G47" s="49">
        <f t="shared" si="27"/>
        <v>0</v>
      </c>
      <c r="H47" s="92">
        <v>0</v>
      </c>
      <c r="I47" s="92">
        <v>0</v>
      </c>
      <c r="J47" s="92">
        <v>0</v>
      </c>
      <c r="K47" s="65">
        <f>H47*F47</f>
        <v>0</v>
      </c>
      <c r="L47" s="20">
        <f>I47*F47</f>
        <v>0</v>
      </c>
      <c r="M47" s="75">
        <f>J47*F47</f>
        <v>0</v>
      </c>
    </row>
    <row r="48" spans="2:13" hidden="1" x14ac:dyDescent="0.25">
      <c r="B48" s="85" t="e">
        <f t="shared" si="0"/>
        <v>#REF!</v>
      </c>
      <c r="D48" s="11" t="s">
        <v>7</v>
      </c>
      <c r="E48" s="34"/>
      <c r="F48" s="90">
        <v>0</v>
      </c>
      <c r="G48" s="49">
        <f t="shared" si="27"/>
        <v>0</v>
      </c>
      <c r="H48" s="92">
        <v>0</v>
      </c>
      <c r="I48" s="92">
        <v>0</v>
      </c>
      <c r="J48" s="92">
        <v>0</v>
      </c>
      <c r="K48" s="64">
        <f t="shared" ref="K48:K49" si="31">H48*F48</f>
        <v>0</v>
      </c>
      <c r="L48" s="22">
        <f t="shared" ref="L48:L49" si="32">I48*F48</f>
        <v>0</v>
      </c>
      <c r="M48" s="74">
        <f t="shared" ref="M48:M49" si="33">J48*F48</f>
        <v>0</v>
      </c>
    </row>
    <row r="49" spans="2:13" hidden="1" x14ac:dyDescent="0.25">
      <c r="B49" s="85" t="e">
        <f t="shared" si="0"/>
        <v>#REF!</v>
      </c>
      <c r="D49" s="12" t="s">
        <v>8</v>
      </c>
      <c r="E49" s="35"/>
      <c r="F49" s="90">
        <v>0</v>
      </c>
      <c r="G49" s="49">
        <f t="shared" si="27"/>
        <v>0</v>
      </c>
      <c r="H49" s="92">
        <v>0</v>
      </c>
      <c r="I49" s="92">
        <v>0</v>
      </c>
      <c r="J49" s="92">
        <v>0</v>
      </c>
      <c r="K49" s="65">
        <f t="shared" si="31"/>
        <v>0</v>
      </c>
      <c r="L49" s="20">
        <f t="shared" si="32"/>
        <v>0</v>
      </c>
      <c r="M49" s="75">
        <f t="shared" si="33"/>
        <v>0</v>
      </c>
    </row>
    <row r="50" spans="2:13" hidden="1" x14ac:dyDescent="0.25">
      <c r="B50" s="85" t="e">
        <f t="shared" si="0"/>
        <v>#REF!</v>
      </c>
      <c r="D50" s="11" t="s">
        <v>9</v>
      </c>
      <c r="E50" s="34"/>
      <c r="F50" s="90">
        <v>0</v>
      </c>
      <c r="G50" s="49">
        <f t="shared" si="27"/>
        <v>0</v>
      </c>
      <c r="H50" s="92">
        <v>0</v>
      </c>
      <c r="I50" s="92">
        <v>0</v>
      </c>
      <c r="J50" s="92">
        <v>0</v>
      </c>
      <c r="K50" s="64">
        <f>H50*F50</f>
        <v>0</v>
      </c>
      <c r="L50" s="22">
        <f>I50*F50</f>
        <v>0</v>
      </c>
      <c r="M50" s="74">
        <f>J50*F50</f>
        <v>0</v>
      </c>
    </row>
    <row r="51" spans="2:13" hidden="1" x14ac:dyDescent="0.25">
      <c r="B51" s="85" t="e">
        <f t="shared" si="0"/>
        <v>#REF!</v>
      </c>
      <c r="D51" s="12" t="s">
        <v>10</v>
      </c>
      <c r="E51" s="35"/>
      <c r="F51" s="90">
        <v>0</v>
      </c>
      <c r="G51" s="49">
        <f t="shared" si="27"/>
        <v>0</v>
      </c>
      <c r="H51" s="92">
        <v>0</v>
      </c>
      <c r="I51" s="92">
        <v>0</v>
      </c>
      <c r="J51" s="92">
        <v>0</v>
      </c>
      <c r="K51" s="65">
        <f t="shared" ref="K51:K52" si="34">H51*F51</f>
        <v>0</v>
      </c>
      <c r="L51" s="20">
        <f t="shared" ref="L51:L52" si="35">I51*F51</f>
        <v>0</v>
      </c>
      <c r="M51" s="75">
        <f t="shared" ref="M51:M52" si="36">J51*F51</f>
        <v>0</v>
      </c>
    </row>
    <row r="52" spans="2:13" hidden="1" x14ac:dyDescent="0.25">
      <c r="B52" s="85" t="e">
        <f t="shared" si="0"/>
        <v>#REF!</v>
      </c>
      <c r="D52" s="11" t="s">
        <v>16</v>
      </c>
      <c r="E52" s="34"/>
      <c r="F52" s="90">
        <v>0</v>
      </c>
      <c r="G52" s="49">
        <f t="shared" si="27"/>
        <v>0</v>
      </c>
      <c r="H52" s="92">
        <v>0</v>
      </c>
      <c r="I52" s="92">
        <v>0</v>
      </c>
      <c r="J52" s="92">
        <v>0</v>
      </c>
      <c r="K52" s="64">
        <f t="shared" si="34"/>
        <v>0</v>
      </c>
      <c r="L52" s="22">
        <f t="shared" si="35"/>
        <v>0</v>
      </c>
      <c r="M52" s="74">
        <f t="shared" si="36"/>
        <v>0</v>
      </c>
    </row>
    <row r="53" spans="2:13" x14ac:dyDescent="0.25">
      <c r="B53" s="85" t="e">
        <f t="shared" si="0"/>
        <v>#REF!</v>
      </c>
      <c r="D53" s="6"/>
      <c r="E53" s="35"/>
      <c r="F53" s="54"/>
      <c r="G53" s="55"/>
      <c r="H53" s="65"/>
      <c r="I53" s="14"/>
      <c r="J53" s="66"/>
      <c r="K53" s="65"/>
      <c r="L53" s="20"/>
      <c r="M53" s="75"/>
    </row>
    <row r="54" spans="2:13" ht="15.75" x14ac:dyDescent="0.25">
      <c r="B54" s="85" t="e">
        <f t="shared" si="0"/>
        <v>#REF!</v>
      </c>
      <c r="D54" s="8" t="s">
        <v>11</v>
      </c>
      <c r="E54" s="33"/>
      <c r="F54" s="56"/>
      <c r="G54" s="57"/>
      <c r="H54" s="67"/>
      <c r="I54" s="13"/>
      <c r="J54" s="68"/>
      <c r="K54" s="67"/>
      <c r="L54" s="23"/>
      <c r="M54" s="76"/>
    </row>
    <row r="55" spans="2:13" x14ac:dyDescent="0.25">
      <c r="B55" s="85" t="e">
        <f t="shared" si="0"/>
        <v>#REF!</v>
      </c>
      <c r="D55" s="11" t="s">
        <v>2</v>
      </c>
      <c r="E55" s="111" t="s">
        <v>66</v>
      </c>
      <c r="F55" s="90">
        <v>2</v>
      </c>
      <c r="G55" s="49">
        <f t="shared" ref="G55:G63" si="37">F55/$F$93</f>
        <v>2.564102564102564E-2</v>
      </c>
      <c r="H55" s="92">
        <v>3</v>
      </c>
      <c r="I55" s="92">
        <v>0</v>
      </c>
      <c r="J55" s="92">
        <v>0</v>
      </c>
      <c r="K55" s="64">
        <f>H55*F55</f>
        <v>6</v>
      </c>
      <c r="L55" s="22">
        <f>I55*F55</f>
        <v>0</v>
      </c>
      <c r="M55" s="74">
        <f>J55*F55</f>
        <v>0</v>
      </c>
    </row>
    <row r="56" spans="2:13" x14ac:dyDescent="0.25">
      <c r="B56" s="85" t="e">
        <f t="shared" si="0"/>
        <v>#REF!</v>
      </c>
      <c r="D56" s="12" t="s">
        <v>3</v>
      </c>
      <c r="E56" s="35" t="s">
        <v>67</v>
      </c>
      <c r="F56" s="90">
        <v>3</v>
      </c>
      <c r="G56" s="49">
        <f t="shared" si="37"/>
        <v>3.8461538461538464E-2</v>
      </c>
      <c r="H56" s="92">
        <v>7</v>
      </c>
      <c r="I56" s="92">
        <v>2</v>
      </c>
      <c r="J56" s="92">
        <v>0</v>
      </c>
      <c r="K56" s="65">
        <f t="shared" ref="K56:K57" si="38">H56*F56</f>
        <v>21</v>
      </c>
      <c r="L56" s="20">
        <f t="shared" ref="L56:L57" si="39">I56*F56</f>
        <v>6</v>
      </c>
      <c r="M56" s="75">
        <f t="shared" ref="M56:M57" si="40">J56*F56</f>
        <v>0</v>
      </c>
    </row>
    <row r="57" spans="2:13" x14ac:dyDescent="0.25">
      <c r="B57" s="85" t="e">
        <f t="shared" si="0"/>
        <v>#REF!</v>
      </c>
      <c r="D57" s="11" t="s">
        <v>1</v>
      </c>
      <c r="E57" s="34" t="s">
        <v>53</v>
      </c>
      <c r="F57" s="90">
        <v>3</v>
      </c>
      <c r="G57" s="49">
        <f t="shared" si="37"/>
        <v>3.8461538461538464E-2</v>
      </c>
      <c r="H57" s="92">
        <v>9</v>
      </c>
      <c r="I57" s="92">
        <v>4</v>
      </c>
      <c r="J57" s="92">
        <v>0</v>
      </c>
      <c r="K57" s="64">
        <f t="shared" si="38"/>
        <v>27</v>
      </c>
      <c r="L57" s="22">
        <f t="shared" si="39"/>
        <v>12</v>
      </c>
      <c r="M57" s="74">
        <f t="shared" si="40"/>
        <v>0</v>
      </c>
    </row>
    <row r="58" spans="2:13" hidden="1" x14ac:dyDescent="0.25">
      <c r="B58" s="85" t="e">
        <f t="shared" si="0"/>
        <v>#REF!</v>
      </c>
      <c r="D58" s="12" t="s">
        <v>6</v>
      </c>
      <c r="E58" s="35"/>
      <c r="F58" s="90">
        <v>0</v>
      </c>
      <c r="G58" s="49">
        <f t="shared" si="37"/>
        <v>0</v>
      </c>
      <c r="H58" s="92">
        <v>0</v>
      </c>
      <c r="I58" s="92">
        <v>0</v>
      </c>
      <c r="J58" s="92">
        <v>0</v>
      </c>
      <c r="K58" s="65">
        <f>H58*F58</f>
        <v>0</v>
      </c>
      <c r="L58" s="20">
        <f>I58*F58</f>
        <v>0</v>
      </c>
      <c r="M58" s="75">
        <f>J58*F58</f>
        <v>0</v>
      </c>
    </row>
    <row r="59" spans="2:13" hidden="1" x14ac:dyDescent="0.25">
      <c r="B59" s="85" t="e">
        <f t="shared" si="0"/>
        <v>#REF!</v>
      </c>
      <c r="D59" s="11" t="s">
        <v>7</v>
      </c>
      <c r="E59" s="34"/>
      <c r="F59" s="90">
        <v>0</v>
      </c>
      <c r="G59" s="49">
        <f t="shared" si="37"/>
        <v>0</v>
      </c>
      <c r="H59" s="92">
        <v>0</v>
      </c>
      <c r="I59" s="92">
        <v>0</v>
      </c>
      <c r="J59" s="92">
        <v>0</v>
      </c>
      <c r="K59" s="64">
        <f t="shared" ref="K59:K60" si="41">H59*F59</f>
        <v>0</v>
      </c>
      <c r="L59" s="22">
        <f t="shared" ref="L59:L60" si="42">I59*F59</f>
        <v>0</v>
      </c>
      <c r="M59" s="74">
        <f t="shared" ref="M59:M60" si="43">J59*F59</f>
        <v>0</v>
      </c>
    </row>
    <row r="60" spans="2:13" hidden="1" x14ac:dyDescent="0.25">
      <c r="B60" s="85" t="e">
        <f t="shared" si="0"/>
        <v>#REF!</v>
      </c>
      <c r="D60" s="12" t="s">
        <v>8</v>
      </c>
      <c r="E60" s="35"/>
      <c r="F60" s="90">
        <v>0</v>
      </c>
      <c r="G60" s="49">
        <f t="shared" si="37"/>
        <v>0</v>
      </c>
      <c r="H60" s="92">
        <v>0</v>
      </c>
      <c r="I60" s="92">
        <v>0</v>
      </c>
      <c r="J60" s="92">
        <v>0</v>
      </c>
      <c r="K60" s="65">
        <f t="shared" si="41"/>
        <v>0</v>
      </c>
      <c r="L60" s="20">
        <f t="shared" si="42"/>
        <v>0</v>
      </c>
      <c r="M60" s="75">
        <f t="shared" si="43"/>
        <v>0</v>
      </c>
    </row>
    <row r="61" spans="2:13" hidden="1" x14ac:dyDescent="0.25">
      <c r="B61" s="85" t="e">
        <f t="shared" si="0"/>
        <v>#REF!</v>
      </c>
      <c r="D61" s="11" t="s">
        <v>9</v>
      </c>
      <c r="E61" s="34"/>
      <c r="F61" s="90">
        <v>0</v>
      </c>
      <c r="G61" s="49">
        <f t="shared" si="37"/>
        <v>0</v>
      </c>
      <c r="H61" s="92">
        <v>0</v>
      </c>
      <c r="I61" s="92">
        <v>0</v>
      </c>
      <c r="J61" s="92">
        <v>0</v>
      </c>
      <c r="K61" s="64">
        <f>H61*F61</f>
        <v>0</v>
      </c>
      <c r="L61" s="22">
        <f>I61*F61</f>
        <v>0</v>
      </c>
      <c r="M61" s="74">
        <f>J61*F61</f>
        <v>0</v>
      </c>
    </row>
    <row r="62" spans="2:13" hidden="1" x14ac:dyDescent="0.25">
      <c r="B62" s="85" t="e">
        <f t="shared" si="0"/>
        <v>#REF!</v>
      </c>
      <c r="D62" s="12" t="s">
        <v>10</v>
      </c>
      <c r="E62" s="35"/>
      <c r="F62" s="90">
        <v>0</v>
      </c>
      <c r="G62" s="49">
        <f t="shared" si="37"/>
        <v>0</v>
      </c>
      <c r="H62" s="92">
        <v>0</v>
      </c>
      <c r="I62" s="92">
        <v>0</v>
      </c>
      <c r="J62" s="92">
        <v>0</v>
      </c>
      <c r="K62" s="65">
        <f t="shared" ref="K62:K63" si="44">H62*F62</f>
        <v>0</v>
      </c>
      <c r="L62" s="20">
        <f t="shared" ref="L62:L63" si="45">I62*F62</f>
        <v>0</v>
      </c>
      <c r="M62" s="75">
        <f t="shared" ref="M62:M63" si="46">J62*F62</f>
        <v>0</v>
      </c>
    </row>
    <row r="63" spans="2:13" hidden="1" x14ac:dyDescent="0.25">
      <c r="B63" s="85" t="e">
        <f t="shared" si="0"/>
        <v>#REF!</v>
      </c>
      <c r="D63" s="11" t="s">
        <v>16</v>
      </c>
      <c r="E63" s="34"/>
      <c r="F63" s="90">
        <v>0</v>
      </c>
      <c r="G63" s="49">
        <f t="shared" si="37"/>
        <v>0</v>
      </c>
      <c r="H63" s="92">
        <v>0</v>
      </c>
      <c r="I63" s="92">
        <v>0</v>
      </c>
      <c r="J63" s="92">
        <v>0</v>
      </c>
      <c r="K63" s="64">
        <f t="shared" si="44"/>
        <v>0</v>
      </c>
      <c r="L63" s="22">
        <f t="shared" si="45"/>
        <v>0</v>
      </c>
      <c r="M63" s="74">
        <f t="shared" si="46"/>
        <v>0</v>
      </c>
    </row>
    <row r="64" spans="2:13" ht="16.5" thickBot="1" x14ac:dyDescent="0.3">
      <c r="B64" s="85" t="e">
        <f t="shared" si="0"/>
        <v>#REF!</v>
      </c>
      <c r="D64" s="97" t="s">
        <v>22</v>
      </c>
      <c r="E64" s="98"/>
      <c r="F64" s="99">
        <f>SUM(F33:F63)</f>
        <v>30</v>
      </c>
      <c r="G64" s="58"/>
      <c r="H64" s="69"/>
      <c r="I64" s="70"/>
      <c r="J64" s="71"/>
      <c r="K64" s="99">
        <f>SUM(K33:K63)</f>
        <v>224</v>
      </c>
      <c r="L64" s="100">
        <f t="shared" ref="L64:M64" si="47">SUM(L33:L63)</f>
        <v>134</v>
      </c>
      <c r="M64" s="101">
        <f t="shared" si="47"/>
        <v>0</v>
      </c>
    </row>
    <row r="65" spans="2:13" ht="15.75" thickBot="1" x14ac:dyDescent="0.3">
      <c r="B65" s="85" t="e">
        <f>#REF!+1</f>
        <v>#REF!</v>
      </c>
      <c r="D65" s="5"/>
      <c r="E65" s="37"/>
      <c r="F65" s="42"/>
      <c r="G65" s="42"/>
      <c r="H65" s="16"/>
      <c r="I65" s="16"/>
      <c r="J65" s="16"/>
      <c r="K65" s="16"/>
      <c r="L65" s="16"/>
      <c r="M65" s="16"/>
    </row>
    <row r="66" spans="2:13" ht="15.75" thickBot="1" x14ac:dyDescent="0.3">
      <c r="B66" s="85" t="e">
        <f t="shared" si="0"/>
        <v>#REF!</v>
      </c>
      <c r="C66" s="1"/>
      <c r="F66" s="136" t="s">
        <v>0</v>
      </c>
      <c r="G66" s="119"/>
      <c r="H66" s="137" t="s">
        <v>19</v>
      </c>
      <c r="I66" s="138"/>
      <c r="J66" s="139"/>
      <c r="K66" s="137" t="s">
        <v>20</v>
      </c>
      <c r="L66" s="138"/>
      <c r="M66" s="139"/>
    </row>
    <row r="67" spans="2:13" ht="39" thickBot="1" x14ac:dyDescent="0.3">
      <c r="B67" s="85" t="e">
        <f t="shared" ref="B67:B94" si="48">B66+1</f>
        <v>#REF!</v>
      </c>
      <c r="D67" s="7" t="s">
        <v>18</v>
      </c>
      <c r="E67" s="39"/>
      <c r="F67" s="116" t="s">
        <v>73</v>
      </c>
      <c r="G67" s="117" t="s">
        <v>13</v>
      </c>
      <c r="H67" s="112" t="s">
        <v>49</v>
      </c>
      <c r="I67" s="112" t="s">
        <v>50</v>
      </c>
      <c r="J67" s="112" t="s">
        <v>14</v>
      </c>
      <c r="K67" s="77" t="str">
        <f>H67</f>
        <v>Mitsubishi
i-MiEV</v>
      </c>
      <c r="L67" s="78" t="str">
        <f>I67</f>
        <v>VW Polo 1.2
BlueMotion Technology</v>
      </c>
      <c r="M67" s="79" t="str">
        <f>J67</f>
        <v>Standard-PKW/
E-Car</v>
      </c>
    </row>
    <row r="68" spans="2:13" ht="15.75" x14ac:dyDescent="0.25">
      <c r="B68" s="85" t="e">
        <f t="shared" si="48"/>
        <v>#REF!</v>
      </c>
      <c r="D68" s="8" t="s">
        <v>42</v>
      </c>
      <c r="E68" s="33"/>
      <c r="F68" s="47"/>
      <c r="G68" s="48"/>
      <c r="H68" s="59" t="s">
        <v>4</v>
      </c>
      <c r="I68" s="26" t="s">
        <v>4</v>
      </c>
      <c r="J68" s="60" t="s">
        <v>4</v>
      </c>
      <c r="K68" s="59" t="str">
        <f>K32</f>
        <v>Gew. Punktzahl</v>
      </c>
      <c r="L68" s="26" t="str">
        <f>K68</f>
        <v>Gew. Punktzahl</v>
      </c>
      <c r="M68" s="72" t="str">
        <f>L68</f>
        <v>Gew. Punktzahl</v>
      </c>
    </row>
    <row r="69" spans="2:13" x14ac:dyDescent="0.25">
      <c r="B69" s="85" t="e">
        <f t="shared" si="48"/>
        <v>#REF!</v>
      </c>
      <c r="D69" s="11" t="s">
        <v>2</v>
      </c>
      <c r="E69" s="34" t="s">
        <v>54</v>
      </c>
      <c r="F69" s="90">
        <v>5</v>
      </c>
      <c r="G69" s="49">
        <f>F69/$F$93</f>
        <v>6.4102564102564097E-2</v>
      </c>
      <c r="H69" s="92">
        <v>3</v>
      </c>
      <c r="I69" s="92">
        <v>7</v>
      </c>
      <c r="J69" s="92">
        <v>0</v>
      </c>
      <c r="K69" s="64">
        <f>H69*F69</f>
        <v>15</v>
      </c>
      <c r="L69" s="22">
        <f>I69*F69</f>
        <v>35</v>
      </c>
      <c r="M69" s="74">
        <f>J69*F69</f>
        <v>0</v>
      </c>
    </row>
    <row r="70" spans="2:13" hidden="1" x14ac:dyDescent="0.25">
      <c r="B70" s="85" t="e">
        <f t="shared" si="48"/>
        <v>#REF!</v>
      </c>
      <c r="D70" s="12"/>
      <c r="E70" s="35"/>
      <c r="F70" s="90">
        <v>0</v>
      </c>
      <c r="G70" s="49">
        <f>F70/$F$93</f>
        <v>0</v>
      </c>
      <c r="H70" s="92">
        <v>0</v>
      </c>
      <c r="I70" s="92">
        <v>0</v>
      </c>
      <c r="J70" s="92">
        <v>0</v>
      </c>
      <c r="K70" s="65">
        <f t="shared" ref="K70:K71" si="49">H70*F70</f>
        <v>0</v>
      </c>
      <c r="L70" s="20">
        <f t="shared" ref="L70:L71" si="50">I70*F70</f>
        <v>0</v>
      </c>
      <c r="M70" s="75">
        <f t="shared" ref="M70:M71" si="51">J70*F70</f>
        <v>0</v>
      </c>
    </row>
    <row r="71" spans="2:13" hidden="1" x14ac:dyDescent="0.25">
      <c r="B71" s="85" t="e">
        <f t="shared" si="48"/>
        <v>#REF!</v>
      </c>
      <c r="D71" s="11"/>
      <c r="E71" s="34"/>
      <c r="F71" s="90">
        <v>0</v>
      </c>
      <c r="G71" s="49">
        <f>F71/$F$93</f>
        <v>0</v>
      </c>
      <c r="H71" s="92">
        <v>0</v>
      </c>
      <c r="I71" s="92">
        <v>0</v>
      </c>
      <c r="J71" s="92">
        <v>0</v>
      </c>
      <c r="K71" s="64">
        <f t="shared" si="49"/>
        <v>0</v>
      </c>
      <c r="L71" s="22">
        <f t="shared" si="50"/>
        <v>0</v>
      </c>
      <c r="M71" s="74">
        <f t="shared" si="51"/>
        <v>0</v>
      </c>
    </row>
    <row r="72" spans="2:13" x14ac:dyDescent="0.25">
      <c r="B72" s="85" t="e">
        <f t="shared" si="48"/>
        <v>#REF!</v>
      </c>
      <c r="D72" s="6"/>
      <c r="E72" s="35"/>
      <c r="F72" s="54"/>
      <c r="G72" s="55"/>
      <c r="H72" s="65"/>
      <c r="I72" s="14"/>
      <c r="J72" s="66"/>
      <c r="K72" s="65"/>
      <c r="L72" s="20"/>
      <c r="M72" s="75"/>
    </row>
    <row r="73" spans="2:13" ht="15.75" x14ac:dyDescent="0.25">
      <c r="B73" s="85" t="e">
        <f t="shared" si="48"/>
        <v>#REF!</v>
      </c>
      <c r="D73" s="9" t="s">
        <v>43</v>
      </c>
      <c r="E73" s="36"/>
      <c r="F73" s="52"/>
      <c r="G73" s="53"/>
      <c r="H73" s="62"/>
      <c r="I73" s="15"/>
      <c r="J73" s="63"/>
      <c r="K73" s="62"/>
      <c r="L73" s="21"/>
      <c r="M73" s="73"/>
    </row>
    <row r="74" spans="2:13" x14ac:dyDescent="0.25">
      <c r="B74" s="85" t="e">
        <f t="shared" si="48"/>
        <v>#REF!</v>
      </c>
      <c r="D74" s="11" t="s">
        <v>2</v>
      </c>
      <c r="E74" s="34"/>
      <c r="F74" s="90">
        <v>0</v>
      </c>
      <c r="G74" s="49">
        <f>F74/$F$93</f>
        <v>0</v>
      </c>
      <c r="H74" s="92">
        <v>0</v>
      </c>
      <c r="I74" s="92">
        <v>0</v>
      </c>
      <c r="J74" s="92">
        <v>0</v>
      </c>
      <c r="K74" s="64">
        <f>H74*F74</f>
        <v>0</v>
      </c>
      <c r="L74" s="22">
        <f>I74*F74</f>
        <v>0</v>
      </c>
      <c r="M74" s="74">
        <f>J74*F74</f>
        <v>0</v>
      </c>
    </row>
    <row r="75" spans="2:13" hidden="1" x14ac:dyDescent="0.25">
      <c r="B75" s="85" t="e">
        <f t="shared" si="48"/>
        <v>#REF!</v>
      </c>
      <c r="D75" s="18"/>
      <c r="E75" s="35"/>
      <c r="F75" s="90">
        <v>0</v>
      </c>
      <c r="G75" s="49">
        <f>F75/$F$93</f>
        <v>0</v>
      </c>
      <c r="H75" s="92">
        <v>0</v>
      </c>
      <c r="I75" s="92">
        <v>0</v>
      </c>
      <c r="J75" s="92">
        <v>0</v>
      </c>
      <c r="K75" s="65">
        <f t="shared" ref="K75:K76" si="52">H75*F75</f>
        <v>0</v>
      </c>
      <c r="L75" s="20">
        <f t="shared" ref="L75:L76" si="53">I75*F75</f>
        <v>0</v>
      </c>
      <c r="M75" s="75">
        <f t="shared" ref="M75:M76" si="54">J75*F75</f>
        <v>0</v>
      </c>
    </row>
    <row r="76" spans="2:13" hidden="1" x14ac:dyDescent="0.25">
      <c r="B76" s="85" t="e">
        <f t="shared" si="48"/>
        <v>#REF!</v>
      </c>
      <c r="D76" s="17"/>
      <c r="E76" s="34"/>
      <c r="F76" s="90">
        <v>0</v>
      </c>
      <c r="G76" s="49">
        <f>F76/$F$93</f>
        <v>0</v>
      </c>
      <c r="H76" s="92">
        <v>0</v>
      </c>
      <c r="I76" s="92">
        <v>0</v>
      </c>
      <c r="J76" s="92">
        <v>0</v>
      </c>
      <c r="K76" s="64">
        <f t="shared" si="52"/>
        <v>0</v>
      </c>
      <c r="L76" s="22">
        <f t="shared" si="53"/>
        <v>0</v>
      </c>
      <c r="M76" s="74">
        <f t="shared" si="54"/>
        <v>0</v>
      </c>
    </row>
    <row r="77" spans="2:13" x14ac:dyDescent="0.25">
      <c r="B77" s="85" t="e">
        <f t="shared" si="48"/>
        <v>#REF!</v>
      </c>
      <c r="D77" s="6"/>
      <c r="E77" s="35"/>
      <c r="F77" s="54"/>
      <c r="G77" s="55"/>
      <c r="H77" s="65"/>
      <c r="I77" s="14"/>
      <c r="J77" s="66"/>
      <c r="K77" s="65"/>
      <c r="L77" s="20"/>
      <c r="M77" s="75"/>
    </row>
    <row r="78" spans="2:13" ht="15.75" x14ac:dyDescent="0.25">
      <c r="B78" s="85" t="e">
        <f t="shared" si="48"/>
        <v>#REF!</v>
      </c>
      <c r="D78" s="8" t="s">
        <v>12</v>
      </c>
      <c r="E78" s="33"/>
      <c r="F78" s="56"/>
      <c r="G78" s="57"/>
      <c r="H78" s="67"/>
      <c r="I78" s="13"/>
      <c r="J78" s="68"/>
      <c r="K78" s="67"/>
      <c r="L78" s="23"/>
      <c r="M78" s="76"/>
    </row>
    <row r="79" spans="2:13" x14ac:dyDescent="0.25">
      <c r="B79" s="85" t="e">
        <f t="shared" si="48"/>
        <v>#REF!</v>
      </c>
      <c r="D79" s="11" t="s">
        <v>2</v>
      </c>
      <c r="E79" s="34" t="s">
        <v>55</v>
      </c>
      <c r="F79" s="90">
        <v>3</v>
      </c>
      <c r="G79" s="49">
        <f>F79/$F$93</f>
        <v>3.8461538461538464E-2</v>
      </c>
      <c r="H79" s="92">
        <v>2</v>
      </c>
      <c r="I79" s="92">
        <v>7</v>
      </c>
      <c r="J79" s="92">
        <v>0</v>
      </c>
      <c r="K79" s="64">
        <f>H79*F79</f>
        <v>6</v>
      </c>
      <c r="L79" s="22">
        <f>I79*F79</f>
        <v>21</v>
      </c>
      <c r="M79" s="74">
        <f>J79*F79</f>
        <v>0</v>
      </c>
    </row>
    <row r="80" spans="2:13" hidden="1" x14ac:dyDescent="0.25">
      <c r="B80" s="85" t="e">
        <f t="shared" si="48"/>
        <v>#REF!</v>
      </c>
      <c r="D80" s="18" t="s">
        <v>3</v>
      </c>
      <c r="E80" s="35"/>
      <c r="F80" s="90">
        <v>0</v>
      </c>
      <c r="G80" s="49">
        <f>F80/$F$93</f>
        <v>0</v>
      </c>
      <c r="H80" s="92">
        <v>0</v>
      </c>
      <c r="I80" s="92">
        <v>0</v>
      </c>
      <c r="J80" s="92">
        <v>0</v>
      </c>
      <c r="K80" s="65">
        <f t="shared" ref="K80:K83" si="55">H80*F80</f>
        <v>0</v>
      </c>
      <c r="L80" s="20">
        <f t="shared" ref="L80:L83" si="56">I80*F80</f>
        <v>0</v>
      </c>
      <c r="M80" s="75">
        <f t="shared" ref="M80:M83" si="57">J80*F80</f>
        <v>0</v>
      </c>
    </row>
    <row r="81" spans="2:13" hidden="1" x14ac:dyDescent="0.25">
      <c r="B81" s="85" t="e">
        <f t="shared" si="48"/>
        <v>#REF!</v>
      </c>
      <c r="D81" s="17" t="s">
        <v>1</v>
      </c>
      <c r="E81" s="34"/>
      <c r="F81" s="90">
        <v>0</v>
      </c>
      <c r="G81" s="49">
        <f>F81/$F$93</f>
        <v>0</v>
      </c>
      <c r="H81" s="92">
        <v>0</v>
      </c>
      <c r="I81" s="92">
        <v>0</v>
      </c>
      <c r="J81" s="92">
        <v>0</v>
      </c>
      <c r="K81" s="64">
        <f t="shared" si="55"/>
        <v>0</v>
      </c>
      <c r="L81" s="22">
        <f t="shared" si="56"/>
        <v>0</v>
      </c>
      <c r="M81" s="74">
        <f t="shared" si="57"/>
        <v>0</v>
      </c>
    </row>
    <row r="82" spans="2:13" hidden="1" x14ac:dyDescent="0.25">
      <c r="B82" s="85" t="e">
        <f t="shared" si="48"/>
        <v>#REF!</v>
      </c>
      <c r="D82" s="18"/>
      <c r="E82" s="35"/>
      <c r="F82" s="90">
        <v>0</v>
      </c>
      <c r="G82" s="49">
        <f>F82/$F$93</f>
        <v>0</v>
      </c>
      <c r="H82" s="92">
        <v>0</v>
      </c>
      <c r="I82" s="92">
        <v>0</v>
      </c>
      <c r="J82" s="92">
        <v>0</v>
      </c>
      <c r="K82" s="65">
        <f t="shared" si="55"/>
        <v>0</v>
      </c>
      <c r="L82" s="20">
        <f t="shared" si="56"/>
        <v>0</v>
      </c>
      <c r="M82" s="75">
        <f t="shared" si="57"/>
        <v>0</v>
      </c>
    </row>
    <row r="83" spans="2:13" hidden="1" x14ac:dyDescent="0.25">
      <c r="B83" s="85" t="e">
        <f t="shared" si="48"/>
        <v>#REF!</v>
      </c>
      <c r="D83" s="17"/>
      <c r="E83" s="34"/>
      <c r="F83" s="90">
        <v>0</v>
      </c>
      <c r="G83" s="49">
        <f>F83/$F$93</f>
        <v>0</v>
      </c>
      <c r="H83" s="92">
        <v>0</v>
      </c>
      <c r="I83" s="92">
        <v>0</v>
      </c>
      <c r="J83" s="92">
        <v>0</v>
      </c>
      <c r="K83" s="64">
        <f t="shared" si="55"/>
        <v>0</v>
      </c>
      <c r="L83" s="22">
        <f t="shared" si="56"/>
        <v>0</v>
      </c>
      <c r="M83" s="74">
        <f t="shared" si="57"/>
        <v>0</v>
      </c>
    </row>
    <row r="84" spans="2:13" ht="16.5" thickBot="1" x14ac:dyDescent="0.3">
      <c r="B84" s="85" t="e">
        <f t="shared" si="48"/>
        <v>#REF!</v>
      </c>
      <c r="D84" s="97" t="s">
        <v>23</v>
      </c>
      <c r="E84" s="98"/>
      <c r="F84" s="99">
        <f>SUM(F69:F83)</f>
        <v>8</v>
      </c>
      <c r="G84" s="58"/>
      <c r="H84" s="69"/>
      <c r="I84" s="70"/>
      <c r="J84" s="71"/>
      <c r="K84" s="99">
        <f>SUM(K69:K83)</f>
        <v>21</v>
      </c>
      <c r="L84" s="100">
        <f t="shared" ref="L84:M84" si="58">SUM(L69:L83)</f>
        <v>56</v>
      </c>
      <c r="M84" s="101">
        <f t="shared" si="58"/>
        <v>0</v>
      </c>
    </row>
    <row r="85" spans="2:13" ht="15.75" thickBot="1" x14ac:dyDescent="0.3">
      <c r="B85" s="85" t="e">
        <f>#REF!+1</f>
        <v>#REF!</v>
      </c>
      <c r="G85" s="44"/>
    </row>
    <row r="86" spans="2:13" ht="19.5" thickBot="1" x14ac:dyDescent="0.3">
      <c r="B86" s="85" t="e">
        <f t="shared" si="48"/>
        <v>#REF!</v>
      </c>
      <c r="D86" s="105" t="s">
        <v>45</v>
      </c>
      <c r="E86" s="106"/>
      <c r="F86" s="118" t="s">
        <v>0</v>
      </c>
      <c r="G86" s="119"/>
      <c r="I86" s="123"/>
      <c r="J86" s="124"/>
      <c r="K86" s="120" t="s">
        <v>20</v>
      </c>
      <c r="L86" s="121"/>
      <c r="M86" s="122"/>
    </row>
    <row r="87" spans="2:13" ht="39" thickBot="1" x14ac:dyDescent="0.3">
      <c r="B87" s="85" t="e">
        <f t="shared" si="48"/>
        <v>#REF!</v>
      </c>
      <c r="D87" s="80"/>
      <c r="E87" s="81"/>
      <c r="F87" s="116" t="str">
        <f>F67</f>
        <v>Kriterien-
Gewicht</v>
      </c>
      <c r="G87" s="117" t="str">
        <f>G67</f>
        <v>beeinflusst das Gesamtergebnis zu … %</v>
      </c>
      <c r="I87" s="123"/>
      <c r="J87" s="125"/>
      <c r="K87" s="77" t="str">
        <f>K67</f>
        <v>Mitsubishi
i-MiEV</v>
      </c>
      <c r="L87" s="78" t="str">
        <f>L67</f>
        <v>VW Polo 1.2
BlueMotion Technology</v>
      </c>
      <c r="M87" s="79" t="str">
        <f>M67</f>
        <v>Standard-PKW/
E-Car</v>
      </c>
    </row>
    <row r="88" spans="2:13" x14ac:dyDescent="0.25">
      <c r="B88" s="85" t="e">
        <f t="shared" si="48"/>
        <v>#REF!</v>
      </c>
      <c r="D88" s="80"/>
      <c r="E88" s="83"/>
      <c r="F88" s="43"/>
      <c r="G88" s="48"/>
      <c r="I88" s="123"/>
      <c r="J88" s="125"/>
      <c r="K88" s="59" t="str">
        <f>K68</f>
        <v>Gew. Punktzahl</v>
      </c>
      <c r="L88" s="26" t="str">
        <f>K88</f>
        <v>Gew. Punktzahl</v>
      </c>
      <c r="M88" s="72" t="str">
        <f>L88</f>
        <v>Gew. Punktzahl</v>
      </c>
    </row>
    <row r="89" spans="2:13" ht="15" customHeight="1" x14ac:dyDescent="0.25">
      <c r="B89" s="85" t="e">
        <f t="shared" si="48"/>
        <v>#REF!</v>
      </c>
      <c r="D89" s="102" t="str">
        <f>D28</f>
        <v>Gesamtwertung A. Informationsbeschaffung, Auswahl und Kauf</v>
      </c>
      <c r="E89" s="103"/>
      <c r="F89" s="109">
        <f>F28</f>
        <v>40</v>
      </c>
      <c r="G89" s="49">
        <f>F89/(SUM(F89:F91))</f>
        <v>0.51282051282051277</v>
      </c>
      <c r="I89" s="123"/>
      <c r="J89" s="125"/>
      <c r="K89" s="64">
        <f>K28</f>
        <v>216</v>
      </c>
      <c r="L89" s="22">
        <f>L28</f>
        <v>227</v>
      </c>
      <c r="M89" s="74">
        <f>M28</f>
        <v>0</v>
      </c>
    </row>
    <row r="90" spans="2:13" ht="15" customHeight="1" x14ac:dyDescent="0.25">
      <c r="B90" s="85" t="e">
        <f t="shared" si="48"/>
        <v>#REF!</v>
      </c>
      <c r="D90" s="102" t="str">
        <f>D64</f>
        <v>Gesamtwertung B. Nutzungsphase</v>
      </c>
      <c r="E90" s="103"/>
      <c r="F90" s="109">
        <f>F64</f>
        <v>30</v>
      </c>
      <c r="G90" s="49">
        <f>F90/(SUM(F89:F91))</f>
        <v>0.38461538461538464</v>
      </c>
      <c r="I90" s="123"/>
      <c r="J90" s="125"/>
      <c r="K90" s="65">
        <f>K64</f>
        <v>224</v>
      </c>
      <c r="L90" s="20">
        <f>L64</f>
        <v>134</v>
      </c>
      <c r="M90" s="75">
        <f>M64</f>
        <v>0</v>
      </c>
    </row>
    <row r="91" spans="2:13" ht="15" customHeight="1" thickBot="1" x14ac:dyDescent="0.3">
      <c r="B91" s="85" t="e">
        <f t="shared" si="48"/>
        <v>#REF!</v>
      </c>
      <c r="D91" s="102" t="str">
        <f>D84</f>
        <v>Gesamtwertung C. Verkauf und Entsorgung</v>
      </c>
      <c r="E91" s="104"/>
      <c r="F91" s="109">
        <f>F84</f>
        <v>8</v>
      </c>
      <c r="G91" s="49">
        <f>F91/(SUM(F89:F91))</f>
        <v>0.10256410256410256</v>
      </c>
      <c r="I91" s="123"/>
      <c r="J91" s="125"/>
      <c r="K91" s="64">
        <f>K84</f>
        <v>21</v>
      </c>
      <c r="L91" s="22">
        <f>L84</f>
        <v>56</v>
      </c>
      <c r="M91" s="74">
        <f>M84</f>
        <v>0</v>
      </c>
    </row>
    <row r="92" spans="2:13" ht="15" customHeight="1" thickBot="1" x14ac:dyDescent="0.3">
      <c r="B92" s="85" t="e">
        <f t="shared" si="48"/>
        <v>#REF!</v>
      </c>
      <c r="D92" s="80"/>
      <c r="E92" s="82"/>
      <c r="F92" s="130"/>
      <c r="G92" s="55"/>
      <c r="I92" s="123"/>
      <c r="J92" s="125"/>
      <c r="K92" s="120" t="s">
        <v>76</v>
      </c>
      <c r="L92" s="121"/>
      <c r="M92" s="122"/>
    </row>
    <row r="93" spans="2:13" s="3" customFormat="1" ht="15" customHeight="1" thickBot="1" x14ac:dyDescent="0.3">
      <c r="B93" s="85" t="e">
        <f t="shared" si="48"/>
        <v>#REF!</v>
      </c>
      <c r="D93" s="131"/>
      <c r="E93" s="110" t="s">
        <v>74</v>
      </c>
      <c r="F93" s="132">
        <f>F84+F64+F28</f>
        <v>78</v>
      </c>
      <c r="G93" s="133">
        <f>SUM(G89:G91)</f>
        <v>0.99999999999999989</v>
      </c>
      <c r="K93" s="126">
        <f>SUM(K89:K91)</f>
        <v>461</v>
      </c>
      <c r="L93" s="107">
        <f>SUM(L89:L91)</f>
        <v>417</v>
      </c>
      <c r="M93" s="108">
        <f>SUM(M89:M91)</f>
        <v>0</v>
      </c>
    </row>
    <row r="94" spans="2:13" s="3" customFormat="1" ht="15" customHeight="1" thickBot="1" x14ac:dyDescent="0.3">
      <c r="B94" s="85" t="e">
        <f t="shared" si="48"/>
        <v>#REF!</v>
      </c>
      <c r="D94"/>
      <c r="E94" s="82"/>
      <c r="F94" s="2"/>
      <c r="G94" s="28"/>
      <c r="H94" s="1"/>
      <c r="I94" s="1"/>
      <c r="J94" s="28"/>
      <c r="K94" s="120" t="s">
        <v>24</v>
      </c>
      <c r="L94" s="121"/>
      <c r="M94" s="122"/>
    </row>
    <row r="95" spans="2:13" ht="15" customHeight="1" thickBot="1" x14ac:dyDescent="0.3">
      <c r="F95" s="28"/>
      <c r="G95" s="28"/>
      <c r="H95" s="3"/>
      <c r="I95" s="3"/>
      <c r="J95" s="3"/>
      <c r="K95" s="127">
        <f>RANK(K93,K93:M93)</f>
        <v>1</v>
      </c>
      <c r="L95" s="128">
        <f>_xlfn.RANK.EQ(L93,K93:M93)</f>
        <v>2</v>
      </c>
      <c r="M95" s="129">
        <f>_xlfn.RANK.EQ(M93,K93:M93)</f>
        <v>3</v>
      </c>
    </row>
  </sheetData>
  <mergeCells count="13">
    <mergeCell ref="F86:G86"/>
    <mergeCell ref="K86:M86"/>
    <mergeCell ref="K92:M92"/>
    <mergeCell ref="K94:M94"/>
    <mergeCell ref="F6:G6"/>
    <mergeCell ref="F66:G66"/>
    <mergeCell ref="H66:J66"/>
    <mergeCell ref="K66:M66"/>
    <mergeCell ref="F30:G30"/>
    <mergeCell ref="H30:J30"/>
    <mergeCell ref="K30:M30"/>
    <mergeCell ref="H6:J6"/>
    <mergeCell ref="K6:M6"/>
  </mergeCells>
  <dataValidations count="2">
    <dataValidation type="whole" allowBlank="1" showInputMessage="1" showErrorMessage="1" sqref="H64:J64 H84:J84 H42:J43 H53:J54 H72:J73 H77:J78 J89:J91">
      <formula1>-5</formula1>
      <formula2>5</formula2>
    </dataValidation>
    <dataValidation type="whole" allowBlank="1" showInputMessage="1" showErrorMessage="1" sqref="H74:J76 H9:J27 H33:J41 H69:J71 H44:J52 H55:J63 H79:J83">
      <formula1>0</formula1>
      <formula2>10</formula2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Musterschema</vt:lpstr>
      <vt:lpstr>Anwendungsbeispiel 1</vt:lpstr>
      <vt:lpstr>Anwendungsbeispiel 2</vt:lpstr>
      <vt:lpstr>Musterschema!Druckbereich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Bongard</dc:creator>
  <cp:lastModifiedBy>Bongard</cp:lastModifiedBy>
  <cp:lastPrinted>2013-03-14T15:16:25Z</cp:lastPrinted>
  <dcterms:created xsi:type="dcterms:W3CDTF">2013-03-07T15:46:20Z</dcterms:created>
  <dcterms:modified xsi:type="dcterms:W3CDTF">2013-06-01T07:25:13Z</dcterms:modified>
</cp:coreProperties>
</file>