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6" windowWidth="17112" windowHeight="9468"/>
  </bookViews>
  <sheets>
    <sheet name="Data" sheetId="1" r:id="rId1"/>
    <sheet name="Initial guess" sheetId="2" r:id="rId2"/>
    <sheet name="Use Solver" sheetId="3" r:id="rId3"/>
  </sheets>
  <definedNames>
    <definedName name="solver_adj" localSheetId="0" hidden="1">Data!$F$17:$F$18</definedName>
    <definedName name="solver_adj" localSheetId="2" hidden="1">'Use Solver'!$G$18:$G$19</definedName>
    <definedName name="solver_cvg" localSheetId="0" hidden="1">0.0001</definedName>
    <definedName name="solver_cvg" localSheetId="2" hidden="1">0.0001</definedName>
    <definedName name="solver_drv" localSheetId="0" hidden="1">1</definedName>
    <definedName name="solver_drv" localSheetId="2" hidden="1">1</definedName>
    <definedName name="solver_est" localSheetId="0" hidden="1">1</definedName>
    <definedName name="solver_est" localSheetId="2" hidden="1">1</definedName>
    <definedName name="solver_itr" localSheetId="0" hidden="1">100</definedName>
    <definedName name="solver_itr" localSheetId="2" hidden="1">100</definedName>
    <definedName name="solver_lin" localSheetId="0" hidden="1">2</definedName>
    <definedName name="solver_lin" localSheetId="2" hidden="1">2</definedName>
    <definedName name="solver_neg" localSheetId="0" hidden="1">2</definedName>
    <definedName name="solver_neg" localSheetId="2" hidden="1">2</definedName>
    <definedName name="solver_num" localSheetId="0" hidden="1">0</definedName>
    <definedName name="solver_num" localSheetId="2" hidden="1">0</definedName>
    <definedName name="solver_nwt" localSheetId="0" hidden="1">1</definedName>
    <definedName name="solver_nwt" localSheetId="2" hidden="1">1</definedName>
    <definedName name="solver_opt" localSheetId="0" hidden="1">Data!#REF!</definedName>
    <definedName name="solver_opt" localSheetId="2" hidden="1">'Use Solver'!$G$17</definedName>
    <definedName name="solver_pre" localSheetId="0" hidden="1">0.000001</definedName>
    <definedName name="solver_pre" localSheetId="2" hidden="1">0.000001</definedName>
    <definedName name="solver_scl" localSheetId="0" hidden="1">2</definedName>
    <definedName name="solver_scl" localSheetId="2" hidden="1">2</definedName>
    <definedName name="solver_sho" localSheetId="0" hidden="1">2</definedName>
    <definedName name="solver_sho" localSheetId="2" hidden="1">2</definedName>
    <definedName name="solver_tim" localSheetId="0" hidden="1">100</definedName>
    <definedName name="solver_tim" localSheetId="2" hidden="1">100</definedName>
    <definedName name="solver_tol" localSheetId="0" hidden="1">0.05</definedName>
    <definedName name="solver_tol" localSheetId="2" hidden="1">0.05</definedName>
    <definedName name="solver_typ" localSheetId="0" hidden="1">2</definedName>
    <definedName name="solver_typ" localSheetId="2" hidden="1">2</definedName>
    <definedName name="solver_val" localSheetId="0" hidden="1">0</definedName>
    <definedName name="solver_val" localSheetId="2" hidden="1">0</definedName>
  </definedNames>
  <calcPr calcId="125725" iterateCount="50"/>
</workbook>
</file>

<file path=xl/calcChain.xml><?xml version="1.0" encoding="utf-8"?>
<calcChain xmlns="http://schemas.openxmlformats.org/spreadsheetml/2006/main">
  <c r="D17" i="3"/>
  <c r="C17"/>
  <c r="F16" s="1"/>
  <c r="E16"/>
  <c r="G16" s="1"/>
  <c r="E15"/>
  <c r="G15" s="1"/>
  <c r="F15"/>
  <c r="E14"/>
  <c r="G14" s="1"/>
  <c r="E13"/>
  <c r="G13" s="1"/>
  <c r="F13"/>
  <c r="E12"/>
  <c r="G12" s="1"/>
  <c r="E11"/>
  <c r="F11"/>
  <c r="E10"/>
  <c r="E9"/>
  <c r="F9"/>
  <c r="E8"/>
  <c r="E7"/>
  <c r="F7"/>
  <c r="E6"/>
  <c r="E5"/>
  <c r="F5"/>
  <c r="C16" i="2"/>
  <c r="E15"/>
  <c r="E14"/>
  <c r="E13"/>
  <c r="E12"/>
  <c r="E11"/>
  <c r="E10"/>
  <c r="E9"/>
  <c r="E8"/>
  <c r="E7"/>
  <c r="E6"/>
  <c r="E5"/>
  <c r="E4"/>
  <c r="E17" i="3" l="1"/>
  <c r="G7"/>
  <c r="G11"/>
  <c r="G5"/>
  <c r="G9"/>
  <c r="F6"/>
  <c r="G6" s="1"/>
  <c r="F8"/>
  <c r="G8" s="1"/>
  <c r="F10"/>
  <c r="G10" s="1"/>
  <c r="F12"/>
  <c r="F14"/>
  <c r="G17" l="1"/>
</calcChain>
</file>

<file path=xl/sharedStrings.xml><?xml version="1.0" encoding="utf-8"?>
<sst xmlns="http://schemas.openxmlformats.org/spreadsheetml/2006/main" count="26" uniqueCount="22">
  <si>
    <t>a=</t>
  </si>
  <si>
    <t>b=</t>
  </si>
  <si>
    <t>Sum=</t>
  </si>
  <si>
    <t>Fitted Values</t>
  </si>
  <si>
    <t>Weights</t>
  </si>
  <si>
    <t>Average AADT</t>
  </si>
  <si>
    <t>I&amp;F accidents</t>
  </si>
  <si>
    <t>∝ Accidents</t>
  </si>
  <si>
    <r>
      <t>a</t>
    </r>
    <r>
      <rPr>
        <sz val="11"/>
        <color theme="1"/>
        <rFont val="Calibri"/>
        <family val="2"/>
        <scheme val="minor"/>
      </rPr>
      <t>*AADT</t>
    </r>
    <r>
      <rPr>
        <vertAlign val="superscript"/>
        <sz val="11"/>
        <color theme="1"/>
        <rFont val="Symbol"/>
        <family val="1"/>
        <charset val="2"/>
      </rPr>
      <t>b</t>
    </r>
  </si>
  <si>
    <t>Task: Fit curve to data</t>
  </si>
  <si>
    <t>Data</t>
  </si>
  <si>
    <t>AADT</t>
  </si>
  <si>
    <t>Average</t>
  </si>
  <si>
    <t>accidents</t>
  </si>
  <si>
    <t xml:space="preserve">I&amp;F </t>
  </si>
  <si>
    <t>Computations</t>
  </si>
  <si>
    <r>
      <rPr>
        <b/>
        <sz val="14"/>
        <color rgb="FFFF0000"/>
        <rFont val="Symbol"/>
        <family val="1"/>
        <charset val="2"/>
      </rPr>
      <t>b</t>
    </r>
    <r>
      <rPr>
        <b/>
        <vertAlign val="subscript"/>
        <sz val="14"/>
        <color rgb="FFFF0000"/>
        <rFont val="Cambria"/>
        <family val="1"/>
        <scheme val="major"/>
      </rPr>
      <t>0</t>
    </r>
    <r>
      <rPr>
        <b/>
        <sz val="14"/>
        <color rgb="FFFF0000"/>
        <rFont val="Cambria"/>
        <family val="1"/>
        <scheme val="major"/>
      </rPr>
      <t>=</t>
    </r>
  </si>
  <si>
    <r>
      <rPr>
        <b/>
        <sz val="14"/>
        <color rgb="FFFF0000"/>
        <rFont val="Symbol"/>
        <family val="1"/>
        <charset val="2"/>
      </rPr>
      <t>b</t>
    </r>
    <r>
      <rPr>
        <b/>
        <vertAlign val="subscript"/>
        <sz val="14"/>
        <color rgb="FFFF0000"/>
        <rFont val="Cambria"/>
        <family val="1"/>
        <scheme val="major"/>
      </rPr>
      <t>1</t>
    </r>
    <r>
      <rPr>
        <b/>
        <sz val="14"/>
        <color rgb="FFFF0000"/>
        <rFont val="Cambria"/>
        <family val="1"/>
        <scheme val="major"/>
      </rPr>
      <t>=</t>
    </r>
  </si>
  <si>
    <t>SSD=</t>
  </si>
  <si>
    <t>Weighted squared</t>
  </si>
  <si>
    <t>differences (SD)</t>
  </si>
  <si>
    <t>Sums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</si>
</sst>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25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mbria"/>
      <family val="1"/>
      <scheme val="major"/>
    </font>
    <font>
      <b/>
      <sz val="12"/>
      <color rgb="FF0070C0"/>
      <name val="Cambria"/>
      <family val="1"/>
      <scheme val="major"/>
    </font>
    <font>
      <sz val="11"/>
      <color rgb="FFFF0000"/>
      <name val="Symbol"/>
      <family val="1"/>
      <charset val="2"/>
    </font>
    <font>
      <sz val="11"/>
      <color rgb="FFFF0000"/>
      <name val="Calibri"/>
      <family val="2"/>
      <scheme val="minor"/>
    </font>
    <font>
      <vertAlign val="superscript"/>
      <sz val="11"/>
      <color theme="1"/>
      <name val="Symbol"/>
      <family val="1"/>
      <charset val="2"/>
    </font>
    <font>
      <sz val="12"/>
      <color rgb="FFFF0000"/>
      <name val="Cambria"/>
      <family val="1"/>
      <scheme val="major"/>
    </font>
    <font>
      <b/>
      <sz val="12"/>
      <color rgb="FFFF0000"/>
      <name val="Calibri"/>
      <family val="2"/>
      <scheme val="minor"/>
    </font>
    <font>
      <b/>
      <sz val="12"/>
      <color rgb="FFFF0000"/>
      <name val="Cambria"/>
      <family val="1"/>
      <scheme val="major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70C0"/>
      <name val="Symbol"/>
      <family val="1"/>
      <charset val="2"/>
    </font>
    <font>
      <sz val="1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70C0"/>
      <name val="Symbol"/>
      <family val="1"/>
      <charset val="2"/>
    </font>
    <font>
      <sz val="12"/>
      <color theme="1"/>
      <name val="Cambria"/>
      <family val="1"/>
      <scheme val="major"/>
    </font>
    <font>
      <sz val="12"/>
      <color rgb="FF0070C0"/>
      <name val="Cambria"/>
      <family val="1"/>
      <scheme val="major"/>
    </font>
    <font>
      <b/>
      <sz val="14"/>
      <color theme="1"/>
      <name val="Cambria"/>
      <family val="1"/>
      <scheme val="major"/>
    </font>
    <font>
      <b/>
      <sz val="14"/>
      <color rgb="FFFF0000"/>
      <name val="Cambria"/>
      <family val="1"/>
      <scheme val="major"/>
    </font>
    <font>
      <b/>
      <sz val="14"/>
      <color rgb="FFFF0000"/>
      <name val="Symbol"/>
      <family val="1"/>
      <charset val="2"/>
    </font>
    <font>
      <b/>
      <vertAlign val="subscript"/>
      <sz val="14"/>
      <color rgb="FFFF0000"/>
      <name val="Cambria"/>
      <family val="1"/>
      <scheme val="major"/>
    </font>
    <font>
      <sz val="14"/>
      <color theme="1"/>
      <name val="Cambria"/>
      <family val="1"/>
      <scheme val="major"/>
    </font>
    <font>
      <b/>
      <sz val="14"/>
      <color rgb="FF0070C0"/>
      <name val="Cambria"/>
      <family val="1"/>
      <scheme val="major"/>
    </font>
    <font>
      <sz val="14"/>
      <color rgb="FF0070C0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thick">
        <color auto="1"/>
      </right>
      <top style="double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1" xfId="0" applyNumberFormat="1" applyFont="1" applyBorder="1" applyAlignment="1">
      <alignment horizontal="center"/>
    </xf>
    <xf numFmtId="2" fontId="10" fillId="0" borderId="4" xfId="0" applyNumberFormat="1" applyFont="1" applyBorder="1" applyAlignment="1">
      <alignment horizontal="center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5" fillId="0" borderId="0" xfId="0" applyFont="1" applyBorder="1"/>
    <xf numFmtId="0" fontId="4" fillId="0" borderId="0" xfId="0" applyFont="1" applyBorder="1" applyAlignment="1">
      <alignment horizontal="center"/>
    </xf>
    <xf numFmtId="1" fontId="0" fillId="0" borderId="0" xfId="0" applyNumberFormat="1" applyBorder="1"/>
    <xf numFmtId="0" fontId="5" fillId="0" borderId="0" xfId="0" applyNumberFormat="1" applyFont="1" applyBorder="1"/>
    <xf numFmtId="2" fontId="5" fillId="0" borderId="0" xfId="0" applyNumberFormat="1" applyFont="1" applyBorder="1"/>
    <xf numFmtId="2" fontId="0" fillId="0" borderId="0" xfId="0" applyNumberFormat="1" applyBorder="1"/>
    <xf numFmtId="165" fontId="2" fillId="0" borderId="0" xfId="0" applyNumberFormat="1" applyFont="1" applyBorder="1" applyAlignment="1">
      <alignment horizontal="center"/>
    </xf>
    <xf numFmtId="165" fontId="0" fillId="0" borderId="0" xfId="0" applyNumberFormat="1" applyBorder="1"/>
    <xf numFmtId="0" fontId="1" fillId="0" borderId="0" xfId="0" applyFont="1" applyBorder="1" applyAlignment="1">
      <alignment horizontal="right"/>
    </xf>
    <xf numFmtId="164" fontId="3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/>
    </xf>
    <xf numFmtId="1" fontId="10" fillId="0" borderId="5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/>
    </xf>
    <xf numFmtId="2" fontId="10" fillId="0" borderId="8" xfId="0" applyNumberFormat="1" applyFont="1" applyBorder="1" applyAlignment="1">
      <alignment horizontal="center"/>
    </xf>
    <xf numFmtId="1" fontId="10" fillId="0" borderId="2" xfId="0" applyNumberFormat="1" applyFont="1" applyBorder="1" applyAlignment="1">
      <alignment horizontal="center"/>
    </xf>
    <xf numFmtId="1" fontId="10" fillId="0" borderId="3" xfId="0" applyNumberFormat="1" applyFont="1" applyBorder="1" applyAlignment="1">
      <alignment horizontal="center"/>
    </xf>
    <xf numFmtId="0" fontId="13" fillId="0" borderId="0" xfId="0" applyFont="1"/>
    <xf numFmtId="0" fontId="14" fillId="0" borderId="0" xfId="0" applyFont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10" fillId="0" borderId="12" xfId="0" applyNumberFormat="1" applyFont="1" applyBorder="1" applyAlignment="1">
      <alignment horizontal="center"/>
    </xf>
    <xf numFmtId="2" fontId="10" fillId="0" borderId="13" xfId="0" applyNumberFormat="1" applyFont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5" fillId="0" borderId="0" xfId="0" applyFont="1" applyAlignment="1">
      <alignment horizontal="right"/>
    </xf>
    <xf numFmtId="0" fontId="7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165" fontId="16" fillId="0" borderId="0" xfId="0" applyNumberFormat="1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7" fillId="0" borderId="0" xfId="0" applyFont="1" applyBorder="1"/>
    <xf numFmtId="1" fontId="16" fillId="0" borderId="0" xfId="0" applyNumberFormat="1" applyFont="1" applyBorder="1"/>
    <xf numFmtId="0" fontId="7" fillId="0" borderId="0" xfId="0" applyNumberFormat="1" applyFont="1" applyBorder="1"/>
    <xf numFmtId="2" fontId="7" fillId="0" borderId="0" xfId="0" applyNumberFormat="1" applyFont="1" applyBorder="1"/>
    <xf numFmtId="2" fontId="16" fillId="0" borderId="0" xfId="0" applyNumberFormat="1" applyFont="1" applyBorder="1"/>
    <xf numFmtId="165" fontId="16" fillId="0" borderId="0" xfId="0" applyNumberFormat="1" applyFont="1" applyBorder="1"/>
    <xf numFmtId="0" fontId="16" fillId="0" borderId="0" xfId="0" applyFont="1" applyBorder="1" applyAlignment="1">
      <alignment horizontal="right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8" fillId="0" borderId="15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18" fillId="0" borderId="16" xfId="0" applyFont="1" applyFill="1" applyBorder="1" applyAlignment="1">
      <alignment horizontal="center"/>
    </xf>
    <xf numFmtId="0" fontId="19" fillId="0" borderId="0" xfId="0" applyFont="1" applyBorder="1" applyAlignment="1">
      <alignment horizontal="right"/>
    </xf>
    <xf numFmtId="164" fontId="19" fillId="0" borderId="15" xfId="0" applyNumberFormat="1" applyFont="1" applyBorder="1" applyAlignment="1">
      <alignment horizontal="center"/>
    </xf>
    <xf numFmtId="0" fontId="19" fillId="0" borderId="14" xfId="0" applyFont="1" applyBorder="1" applyAlignment="1">
      <alignment horizontal="right"/>
    </xf>
    <xf numFmtId="2" fontId="22" fillId="0" borderId="0" xfId="0" applyNumberFormat="1" applyFont="1" applyFill="1" applyBorder="1" applyAlignment="1">
      <alignment horizontal="center"/>
    </xf>
    <xf numFmtId="164" fontId="22" fillId="0" borderId="0" xfId="0" applyNumberFormat="1" applyFont="1" applyFill="1" applyBorder="1" applyAlignment="1">
      <alignment horizontal="center"/>
    </xf>
    <xf numFmtId="164" fontId="22" fillId="0" borderId="15" xfId="0" applyNumberFormat="1" applyFont="1" applyFill="1" applyBorder="1" applyAlignment="1">
      <alignment horizontal="center"/>
    </xf>
    <xf numFmtId="2" fontId="22" fillId="0" borderId="14" xfId="0" applyNumberFormat="1" applyFont="1" applyFill="1" applyBorder="1" applyAlignment="1">
      <alignment horizontal="center"/>
    </xf>
    <xf numFmtId="164" fontId="22" fillId="0" borderId="14" xfId="0" applyNumberFormat="1" applyFont="1" applyFill="1" applyBorder="1" applyAlignment="1">
      <alignment horizontal="center"/>
    </xf>
    <xf numFmtId="164" fontId="22" fillId="0" borderId="17" xfId="0" applyNumberFormat="1" applyFont="1" applyFill="1" applyBorder="1" applyAlignment="1">
      <alignment horizontal="center"/>
    </xf>
    <xf numFmtId="0" fontId="23" fillId="0" borderId="21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1" fontId="24" fillId="0" borderId="21" xfId="0" applyNumberFormat="1" applyFont="1" applyFill="1" applyBorder="1" applyAlignment="1">
      <alignment horizontal="center"/>
    </xf>
    <xf numFmtId="0" fontId="24" fillId="0" borderId="0" xfId="0" applyNumberFormat="1" applyFont="1" applyFill="1" applyBorder="1" applyAlignment="1">
      <alignment horizontal="center"/>
    </xf>
    <xf numFmtId="2" fontId="24" fillId="0" borderId="15" xfId="0" applyNumberFormat="1" applyFont="1" applyFill="1" applyBorder="1" applyAlignment="1">
      <alignment horizontal="center"/>
    </xf>
    <xf numFmtId="1" fontId="24" fillId="0" borderId="23" xfId="0" applyNumberFormat="1" applyFont="1" applyFill="1" applyBorder="1" applyAlignment="1">
      <alignment horizontal="center"/>
    </xf>
    <xf numFmtId="0" fontId="24" fillId="0" borderId="14" xfId="0" applyNumberFormat="1" applyFont="1" applyFill="1" applyBorder="1" applyAlignment="1">
      <alignment horizontal="center"/>
    </xf>
    <xf numFmtId="2" fontId="24" fillId="0" borderId="17" xfId="0" applyNumberFormat="1" applyFont="1" applyFill="1" applyBorder="1" applyAlignment="1">
      <alignment horizontal="center"/>
    </xf>
    <xf numFmtId="0" fontId="23" fillId="0" borderId="21" xfId="0" applyFont="1" applyBorder="1" applyAlignment="1">
      <alignment horizontal="right"/>
    </xf>
    <xf numFmtId="0" fontId="23" fillId="0" borderId="0" xfId="0" applyFont="1" applyBorder="1" applyAlignment="1">
      <alignment horizontal="center"/>
    </xf>
    <xf numFmtId="2" fontId="23" fillId="0" borderId="0" xfId="0" applyNumberFormat="1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4" fillId="0" borderId="21" xfId="0" applyFont="1" applyBorder="1" applyAlignment="1">
      <alignment horizontal="center"/>
    </xf>
    <xf numFmtId="0" fontId="17" fillId="0" borderId="0" xfId="0" applyFont="1" applyBorder="1"/>
    <xf numFmtId="0" fontId="16" fillId="0" borderId="23" xfId="0" applyFont="1" applyBorder="1"/>
    <xf numFmtId="0" fontId="16" fillId="0" borderId="14" xfId="0" applyFont="1" applyBorder="1"/>
    <xf numFmtId="165" fontId="19" fillId="0" borderId="15" xfId="0" applyNumberFormat="1" applyFont="1" applyBorder="1" applyAlignment="1">
      <alignment horizontal="center"/>
    </xf>
    <xf numFmtId="164" fontId="19" fillId="0" borderId="17" xfId="0" applyNumberFormat="1" applyFont="1" applyBorder="1" applyAlignment="1">
      <alignment horizont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8" fillId="2" borderId="5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0" fontId="23" fillId="0" borderId="16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23" fillId="0" borderId="18" xfId="0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18" fillId="0" borderId="2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Data!$B$5:$B$16</c:f>
              <c:numCache>
                <c:formatCode>0</c:formatCode>
                <c:ptCount val="12"/>
                <c:pt idx="0">
                  <c:v>500</c:v>
                </c:pt>
                <c:pt idx="1">
                  <c:v>1500</c:v>
                </c:pt>
                <c:pt idx="2">
                  <c:v>2500</c:v>
                </c:pt>
                <c:pt idx="3">
                  <c:v>3500</c:v>
                </c:pt>
                <c:pt idx="4">
                  <c:v>4500</c:v>
                </c:pt>
                <c:pt idx="5">
                  <c:v>5500</c:v>
                </c:pt>
                <c:pt idx="6">
                  <c:v>6500</c:v>
                </c:pt>
                <c:pt idx="7">
                  <c:v>7500</c:v>
                </c:pt>
                <c:pt idx="8">
                  <c:v>8500</c:v>
                </c:pt>
                <c:pt idx="9">
                  <c:v>9500</c:v>
                </c:pt>
                <c:pt idx="10">
                  <c:v>10500</c:v>
                </c:pt>
                <c:pt idx="11">
                  <c:v>11500</c:v>
                </c:pt>
              </c:numCache>
            </c:numRef>
          </c:xVal>
          <c:yVal>
            <c:numRef>
              <c:f>Data!$D$5:$D$16</c:f>
              <c:numCache>
                <c:formatCode>0.00</c:formatCode>
                <c:ptCount val="12"/>
                <c:pt idx="0">
                  <c:v>0.38296946970633733</c:v>
                </c:pt>
                <c:pt idx="1">
                  <c:v>0.64030177982422631</c:v>
                </c:pt>
                <c:pt idx="2">
                  <c:v>1.1548457208879697</c:v>
                </c:pt>
                <c:pt idx="3">
                  <c:v>1.5259713503373011</c:v>
                </c:pt>
                <c:pt idx="4">
                  <c:v>2.468563158143608</c:v>
                </c:pt>
                <c:pt idx="5">
                  <c:v>1.9594107566569281</c:v>
                </c:pt>
                <c:pt idx="6">
                  <c:v>1.9289800951411329</c:v>
                </c:pt>
                <c:pt idx="7">
                  <c:v>3.1390676228814494</c:v>
                </c:pt>
                <c:pt idx="8">
                  <c:v>2.974687451161679</c:v>
                </c:pt>
                <c:pt idx="9">
                  <c:v>5.4600031455147047</c:v>
                </c:pt>
                <c:pt idx="10">
                  <c:v>2.3033791601808753</c:v>
                </c:pt>
                <c:pt idx="11">
                  <c:v>3.4480268109295333</c:v>
                </c:pt>
              </c:numCache>
            </c:numRef>
          </c:yVal>
        </c:ser>
        <c:ser>
          <c:idx val="1"/>
          <c:order val="1"/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Data!$B$5:$B$16</c:f>
              <c:numCache>
                <c:formatCode>0</c:formatCode>
                <c:ptCount val="12"/>
                <c:pt idx="0">
                  <c:v>500</c:v>
                </c:pt>
                <c:pt idx="1">
                  <c:v>1500</c:v>
                </c:pt>
                <c:pt idx="2">
                  <c:v>2500</c:v>
                </c:pt>
                <c:pt idx="3">
                  <c:v>3500</c:v>
                </c:pt>
                <c:pt idx="4">
                  <c:v>4500</c:v>
                </c:pt>
                <c:pt idx="5">
                  <c:v>5500</c:v>
                </c:pt>
                <c:pt idx="6">
                  <c:v>6500</c:v>
                </c:pt>
                <c:pt idx="7">
                  <c:v>7500</c:v>
                </c:pt>
                <c:pt idx="8">
                  <c:v>8500</c:v>
                </c:pt>
                <c:pt idx="9">
                  <c:v>9500</c:v>
                </c:pt>
                <c:pt idx="10">
                  <c:v>10500</c:v>
                </c:pt>
                <c:pt idx="11">
                  <c:v>11500</c:v>
                </c:pt>
              </c:numCache>
            </c:numRef>
          </c:xVal>
          <c:yVal>
            <c:numRef>
              <c:f>Data!$F$5:$F$16</c:f>
              <c:numCache>
                <c:formatCode>0.00</c:formatCode>
                <c:ptCount val="12"/>
              </c:numCache>
            </c:numRef>
          </c:yVal>
        </c:ser>
        <c:axId val="66241664"/>
        <c:axId val="66243968"/>
      </c:scatterChart>
      <c:valAx>
        <c:axId val="66241664"/>
        <c:scaling>
          <c:orientation val="minMax"/>
          <c:max val="12000"/>
          <c:min val="0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AADT</a:t>
                </a:r>
              </a:p>
            </c:rich>
          </c:tx>
          <c:layout/>
        </c:title>
        <c:numFmt formatCode="0" sourceLinked="1"/>
        <c:majorTickMark val="none"/>
        <c:tickLblPos val="nextTo"/>
        <c:crossAx val="66243968"/>
        <c:crosses val="autoZero"/>
        <c:crossBetween val="midCat"/>
        <c:majorUnit val="6000"/>
      </c:valAx>
      <c:valAx>
        <c:axId val="6624396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Observed 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66241664"/>
        <c:crosses val="autoZero"/>
        <c:crossBetween val="midCat"/>
        <c:majorUnit val="3"/>
      </c:valAx>
    </c:plotArea>
    <c:plotVisOnly val="1"/>
  </c:chart>
  <c:spPr>
    <a:ln>
      <a:noFill/>
    </a:ln>
  </c:sp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US" sz="1200"/>
              <a:t>Correspondence graph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'Initial guess'!$B$4:$B$15</c:f>
              <c:numCache>
                <c:formatCode>0</c:formatCode>
                <c:ptCount val="12"/>
                <c:pt idx="0">
                  <c:v>500</c:v>
                </c:pt>
                <c:pt idx="1">
                  <c:v>1500</c:v>
                </c:pt>
                <c:pt idx="2">
                  <c:v>2500</c:v>
                </c:pt>
                <c:pt idx="3">
                  <c:v>3500</c:v>
                </c:pt>
                <c:pt idx="4">
                  <c:v>4500</c:v>
                </c:pt>
                <c:pt idx="5">
                  <c:v>5500</c:v>
                </c:pt>
                <c:pt idx="6">
                  <c:v>6500</c:v>
                </c:pt>
                <c:pt idx="7">
                  <c:v>7500</c:v>
                </c:pt>
                <c:pt idx="8">
                  <c:v>8500</c:v>
                </c:pt>
                <c:pt idx="9">
                  <c:v>9500</c:v>
                </c:pt>
                <c:pt idx="10">
                  <c:v>10500</c:v>
                </c:pt>
                <c:pt idx="11">
                  <c:v>11500</c:v>
                </c:pt>
              </c:numCache>
            </c:numRef>
          </c:xVal>
          <c:yVal>
            <c:numRef>
              <c:f>'Initial guess'!$D$4:$D$15</c:f>
              <c:numCache>
                <c:formatCode>0.00</c:formatCode>
                <c:ptCount val="12"/>
                <c:pt idx="0">
                  <c:v>0.38296946970633733</c:v>
                </c:pt>
                <c:pt idx="1">
                  <c:v>0.64030177982422631</c:v>
                </c:pt>
                <c:pt idx="2">
                  <c:v>1.1548457208879697</c:v>
                </c:pt>
                <c:pt idx="3">
                  <c:v>1.5259713503373011</c:v>
                </c:pt>
                <c:pt idx="4">
                  <c:v>2.468563158143608</c:v>
                </c:pt>
                <c:pt idx="5">
                  <c:v>1.9594107566569281</c:v>
                </c:pt>
                <c:pt idx="6">
                  <c:v>1.9289800951411329</c:v>
                </c:pt>
                <c:pt idx="7">
                  <c:v>3.1390676228814494</c:v>
                </c:pt>
                <c:pt idx="8">
                  <c:v>2.974687451161679</c:v>
                </c:pt>
                <c:pt idx="9">
                  <c:v>5.4600031455147047</c:v>
                </c:pt>
                <c:pt idx="10">
                  <c:v>2.3033791601808753</c:v>
                </c:pt>
                <c:pt idx="11">
                  <c:v>3.4480268109295333</c:v>
                </c:pt>
              </c:numCache>
            </c:numRef>
          </c:yVal>
        </c:ser>
        <c:ser>
          <c:idx val="1"/>
          <c:order val="1"/>
          <c:spPr>
            <a:ln w="254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'Initial guess'!$B$4:$B$15</c:f>
              <c:numCache>
                <c:formatCode>0</c:formatCode>
                <c:ptCount val="12"/>
                <c:pt idx="0">
                  <c:v>500</c:v>
                </c:pt>
                <c:pt idx="1">
                  <c:v>1500</c:v>
                </c:pt>
                <c:pt idx="2">
                  <c:v>2500</c:v>
                </c:pt>
                <c:pt idx="3">
                  <c:v>3500</c:v>
                </c:pt>
                <c:pt idx="4">
                  <c:v>4500</c:v>
                </c:pt>
                <c:pt idx="5">
                  <c:v>5500</c:v>
                </c:pt>
                <c:pt idx="6">
                  <c:v>6500</c:v>
                </c:pt>
                <c:pt idx="7">
                  <c:v>7500</c:v>
                </c:pt>
                <c:pt idx="8">
                  <c:v>8500</c:v>
                </c:pt>
                <c:pt idx="9">
                  <c:v>9500</c:v>
                </c:pt>
                <c:pt idx="10">
                  <c:v>10500</c:v>
                </c:pt>
                <c:pt idx="11">
                  <c:v>11500</c:v>
                </c:pt>
              </c:numCache>
            </c:numRef>
          </c:xVal>
          <c:yVal>
            <c:numRef>
              <c:f>'Initial guess'!$E$4:$E$15</c:f>
              <c:numCache>
                <c:formatCode>0.00</c:formatCode>
                <c:ptCount val="12"/>
                <c:pt idx="0">
                  <c:v>0.5</c:v>
                </c:pt>
                <c:pt idx="1">
                  <c:v>1.5</c:v>
                </c:pt>
                <c:pt idx="2">
                  <c:v>2.5</c:v>
                </c:pt>
                <c:pt idx="3">
                  <c:v>3.5</c:v>
                </c:pt>
                <c:pt idx="4">
                  <c:v>4.5</c:v>
                </c:pt>
                <c:pt idx="5">
                  <c:v>5.5</c:v>
                </c:pt>
                <c:pt idx="6">
                  <c:v>6.5</c:v>
                </c:pt>
                <c:pt idx="7">
                  <c:v>7.5</c:v>
                </c:pt>
                <c:pt idx="8">
                  <c:v>8.5</c:v>
                </c:pt>
                <c:pt idx="9">
                  <c:v>9.5</c:v>
                </c:pt>
                <c:pt idx="10">
                  <c:v>10.5</c:v>
                </c:pt>
                <c:pt idx="11">
                  <c:v>11.5</c:v>
                </c:pt>
              </c:numCache>
            </c:numRef>
          </c:yVal>
        </c:ser>
        <c:axId val="66163072"/>
        <c:axId val="66164992"/>
      </c:scatterChart>
      <c:valAx>
        <c:axId val="66163072"/>
        <c:scaling>
          <c:orientation val="minMax"/>
          <c:max val="1200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AADT</a:t>
                </a:r>
              </a:p>
            </c:rich>
          </c:tx>
          <c:layout/>
        </c:title>
        <c:numFmt formatCode="0" sourceLinked="1"/>
        <c:majorTickMark val="none"/>
        <c:tickLblPos val="nextTo"/>
        <c:crossAx val="66164992"/>
        <c:crosses val="autoZero"/>
        <c:crossBetween val="midCat"/>
        <c:majorUnit val="6000"/>
      </c:valAx>
      <c:valAx>
        <c:axId val="6616499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Observed and Fitted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66163072"/>
        <c:crosses val="autoZero"/>
        <c:crossBetween val="midCat"/>
        <c:majorUnit val="3"/>
      </c:valAx>
    </c:plotArea>
    <c:plotVisOnly val="1"/>
  </c:chart>
  <c:spPr>
    <a:ln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'Use Solver'!$B$5:$B$16</c:f>
              <c:numCache>
                <c:formatCode>0</c:formatCode>
                <c:ptCount val="12"/>
                <c:pt idx="0">
                  <c:v>500</c:v>
                </c:pt>
                <c:pt idx="1">
                  <c:v>1500</c:v>
                </c:pt>
                <c:pt idx="2">
                  <c:v>2500</c:v>
                </c:pt>
                <c:pt idx="3">
                  <c:v>3500</c:v>
                </c:pt>
                <c:pt idx="4">
                  <c:v>4500</c:v>
                </c:pt>
                <c:pt idx="5">
                  <c:v>5500</c:v>
                </c:pt>
                <c:pt idx="6">
                  <c:v>6500</c:v>
                </c:pt>
                <c:pt idx="7">
                  <c:v>7500</c:v>
                </c:pt>
                <c:pt idx="8">
                  <c:v>8500</c:v>
                </c:pt>
                <c:pt idx="9">
                  <c:v>9500</c:v>
                </c:pt>
                <c:pt idx="10">
                  <c:v>10500</c:v>
                </c:pt>
                <c:pt idx="11">
                  <c:v>11500</c:v>
                </c:pt>
              </c:numCache>
            </c:numRef>
          </c:xVal>
          <c:yVal>
            <c:numRef>
              <c:f>'Use Solver'!$D$5:$D$16</c:f>
              <c:numCache>
                <c:formatCode>0.00</c:formatCode>
                <c:ptCount val="12"/>
                <c:pt idx="0">
                  <c:v>0.38296946970633733</c:v>
                </c:pt>
                <c:pt idx="1">
                  <c:v>0.64030177982422631</c:v>
                </c:pt>
                <c:pt idx="2">
                  <c:v>1.1548457208879697</c:v>
                </c:pt>
                <c:pt idx="3">
                  <c:v>1.5259713503373011</c:v>
                </c:pt>
                <c:pt idx="4">
                  <c:v>2.468563158143608</c:v>
                </c:pt>
                <c:pt idx="5">
                  <c:v>1.9594107566569281</c:v>
                </c:pt>
                <c:pt idx="6">
                  <c:v>1.9289800951411329</c:v>
                </c:pt>
                <c:pt idx="7">
                  <c:v>3.1390676228814494</c:v>
                </c:pt>
                <c:pt idx="8">
                  <c:v>2.974687451161679</c:v>
                </c:pt>
                <c:pt idx="9">
                  <c:v>5.4600031455147047</c:v>
                </c:pt>
                <c:pt idx="10">
                  <c:v>2.3033791601808753</c:v>
                </c:pt>
                <c:pt idx="11">
                  <c:v>3.4480268109295333</c:v>
                </c:pt>
              </c:numCache>
            </c:numRef>
          </c:yVal>
        </c:ser>
        <c:ser>
          <c:idx val="1"/>
          <c:order val="1"/>
          <c:spPr>
            <a:ln w="19050"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'Use Solver'!$B$5:$B$16</c:f>
              <c:numCache>
                <c:formatCode>0</c:formatCode>
                <c:ptCount val="12"/>
                <c:pt idx="0">
                  <c:v>500</c:v>
                </c:pt>
                <c:pt idx="1">
                  <c:v>1500</c:v>
                </c:pt>
                <c:pt idx="2">
                  <c:v>2500</c:v>
                </c:pt>
                <c:pt idx="3">
                  <c:v>3500</c:v>
                </c:pt>
                <c:pt idx="4">
                  <c:v>4500</c:v>
                </c:pt>
                <c:pt idx="5">
                  <c:v>5500</c:v>
                </c:pt>
                <c:pt idx="6">
                  <c:v>6500</c:v>
                </c:pt>
                <c:pt idx="7">
                  <c:v>7500</c:v>
                </c:pt>
                <c:pt idx="8">
                  <c:v>8500</c:v>
                </c:pt>
                <c:pt idx="9">
                  <c:v>9500</c:v>
                </c:pt>
                <c:pt idx="10">
                  <c:v>10500</c:v>
                </c:pt>
                <c:pt idx="11">
                  <c:v>11500</c:v>
                </c:pt>
              </c:numCache>
            </c:numRef>
          </c:xVal>
          <c:yVal>
            <c:numRef>
              <c:f>'Use Solver'!$E$5:$E$16</c:f>
              <c:numCache>
                <c:formatCode>0.00</c:formatCode>
                <c:ptCount val="12"/>
                <c:pt idx="0">
                  <c:v>0.33704249939073927</c:v>
                </c:pt>
                <c:pt idx="1">
                  <c:v>0.81604529961297889</c:v>
                </c:pt>
                <c:pt idx="2">
                  <c:v>1.2310561531349287</c:v>
                </c:pt>
                <c:pt idx="3">
                  <c:v>1.6139671714264539</c:v>
                </c:pt>
                <c:pt idx="4">
                  <c:v>1.9758040372481678</c:v>
                </c:pt>
                <c:pt idx="5">
                  <c:v>2.3221489718079278</c:v>
                </c:pt>
                <c:pt idx="6">
                  <c:v>2.6563500423913426</c:v>
                </c:pt>
                <c:pt idx="7">
                  <c:v>2.9806258532421621</c:v>
                </c:pt>
                <c:pt idx="8">
                  <c:v>3.2965475390318941</c:v>
                </c:pt>
                <c:pt idx="9">
                  <c:v>3.6052820253520186</c:v>
                </c:pt>
                <c:pt idx="10">
                  <c:v>3.9077277386473113</c:v>
                </c:pt>
                <c:pt idx="11">
                  <c:v>4.2045961078636065</c:v>
                </c:pt>
              </c:numCache>
            </c:numRef>
          </c:yVal>
        </c:ser>
        <c:axId val="79860480"/>
        <c:axId val="79862400"/>
      </c:scatterChart>
      <c:valAx>
        <c:axId val="79860480"/>
        <c:scaling>
          <c:orientation val="minMax"/>
          <c:max val="12000"/>
          <c:min val="0"/>
        </c:scaling>
        <c:axPos val="b"/>
        <c:title>
          <c:tx>
            <c:rich>
              <a:bodyPr/>
              <a:lstStyle/>
              <a:p>
                <a:pPr>
                  <a:defRPr sz="1500" baseline="0"/>
                </a:pPr>
                <a:r>
                  <a:rPr lang="en-US" sz="1500" baseline="0">
                    <a:latin typeface="+mj-lt"/>
                  </a:rPr>
                  <a:t>AADT</a:t>
                </a:r>
              </a:p>
            </c:rich>
          </c:tx>
          <c:layout/>
        </c:title>
        <c:numFmt formatCode="#,##0" sourceLinked="0"/>
        <c:majorTickMark val="none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600" baseline="0">
                <a:latin typeface="+mn-lt"/>
              </a:defRPr>
            </a:pPr>
            <a:endParaRPr lang="en-US"/>
          </a:p>
        </c:txPr>
        <c:crossAx val="79862400"/>
        <c:crosses val="autoZero"/>
        <c:crossBetween val="midCat"/>
        <c:majorUnit val="6000"/>
      </c:valAx>
      <c:valAx>
        <c:axId val="79862400"/>
        <c:scaling>
          <c:orientation val="minMax"/>
          <c:max val="6"/>
          <c:min val="0"/>
        </c:scaling>
        <c:axPos val="l"/>
        <c:numFmt formatCode="0.0" sourceLinked="0"/>
        <c:majorTickMark val="none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600" baseline="0">
                <a:latin typeface="+mn-lt"/>
              </a:defRPr>
            </a:pPr>
            <a:endParaRPr lang="en-US"/>
          </a:p>
        </c:txPr>
        <c:crossAx val="79860480"/>
        <c:crosses val="autoZero"/>
        <c:crossBetween val="midCat"/>
        <c:majorUnit val="3"/>
      </c:valAx>
      <c:spPr>
        <a:noFill/>
        <a:ln w="25400">
          <a:noFill/>
        </a:ln>
      </c:spPr>
    </c:plotArea>
    <c:plotVisOnly val="1"/>
  </c:chart>
  <c:spPr>
    <a:ln>
      <a:noFill/>
    </a:ln>
  </c:spPr>
  <c:txPr>
    <a:bodyPr/>
    <a:lstStyle/>
    <a:p>
      <a:pPr>
        <a:defRPr sz="1100">
          <a:latin typeface="Calibri" pitchFamily="34" charset="0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autoTitleDeleted val="1"/>
    <c:plotArea>
      <c:layout/>
      <c:scatterChart>
        <c:scatterStyle val="lineMarker"/>
        <c:ser>
          <c:idx val="0"/>
          <c:order val="0"/>
          <c:spPr>
            <a:ln w="22225"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'Use Solver'!$E$5:$E$16</c:f>
              <c:numCache>
                <c:formatCode>0.00</c:formatCode>
                <c:ptCount val="12"/>
                <c:pt idx="0">
                  <c:v>0.33704249939073927</c:v>
                </c:pt>
                <c:pt idx="1">
                  <c:v>0.81604529961297889</c:v>
                </c:pt>
                <c:pt idx="2">
                  <c:v>1.2310561531349287</c:v>
                </c:pt>
                <c:pt idx="3">
                  <c:v>1.6139671714264539</c:v>
                </c:pt>
                <c:pt idx="4">
                  <c:v>1.9758040372481678</c:v>
                </c:pt>
                <c:pt idx="5">
                  <c:v>2.3221489718079278</c:v>
                </c:pt>
                <c:pt idx="6">
                  <c:v>2.6563500423913426</c:v>
                </c:pt>
                <c:pt idx="7">
                  <c:v>2.9806258532421621</c:v>
                </c:pt>
                <c:pt idx="8">
                  <c:v>3.2965475390318941</c:v>
                </c:pt>
                <c:pt idx="9">
                  <c:v>3.6052820253520186</c:v>
                </c:pt>
                <c:pt idx="10">
                  <c:v>3.9077277386473113</c:v>
                </c:pt>
                <c:pt idx="11">
                  <c:v>4.2045961078636065</c:v>
                </c:pt>
              </c:numCache>
            </c:numRef>
          </c:xVal>
          <c:yVal>
            <c:numRef>
              <c:f>'Use Solver'!$E$5:$E$16</c:f>
              <c:numCache>
                <c:formatCode>0.00</c:formatCode>
                <c:ptCount val="12"/>
                <c:pt idx="0">
                  <c:v>0.33704249939073927</c:v>
                </c:pt>
                <c:pt idx="1">
                  <c:v>0.81604529961297889</c:v>
                </c:pt>
                <c:pt idx="2">
                  <c:v>1.2310561531349287</c:v>
                </c:pt>
                <c:pt idx="3">
                  <c:v>1.6139671714264539</c:v>
                </c:pt>
                <c:pt idx="4">
                  <c:v>1.9758040372481678</c:v>
                </c:pt>
                <c:pt idx="5">
                  <c:v>2.3221489718079278</c:v>
                </c:pt>
                <c:pt idx="6">
                  <c:v>2.6563500423913426</c:v>
                </c:pt>
                <c:pt idx="7">
                  <c:v>2.9806258532421621</c:v>
                </c:pt>
                <c:pt idx="8">
                  <c:v>3.2965475390318941</c:v>
                </c:pt>
                <c:pt idx="9">
                  <c:v>3.6052820253520186</c:v>
                </c:pt>
                <c:pt idx="10">
                  <c:v>3.9077277386473113</c:v>
                </c:pt>
                <c:pt idx="11">
                  <c:v>4.2045961078636065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'Use Solver'!$E$5:$E$16</c:f>
              <c:numCache>
                <c:formatCode>0.00</c:formatCode>
                <c:ptCount val="12"/>
                <c:pt idx="0">
                  <c:v>0.33704249939073927</c:v>
                </c:pt>
                <c:pt idx="1">
                  <c:v>0.81604529961297889</c:v>
                </c:pt>
                <c:pt idx="2">
                  <c:v>1.2310561531349287</c:v>
                </c:pt>
                <c:pt idx="3">
                  <c:v>1.6139671714264539</c:v>
                </c:pt>
                <c:pt idx="4">
                  <c:v>1.9758040372481678</c:v>
                </c:pt>
                <c:pt idx="5">
                  <c:v>2.3221489718079278</c:v>
                </c:pt>
                <c:pt idx="6">
                  <c:v>2.6563500423913426</c:v>
                </c:pt>
                <c:pt idx="7">
                  <c:v>2.9806258532421621</c:v>
                </c:pt>
                <c:pt idx="8">
                  <c:v>3.2965475390318941</c:v>
                </c:pt>
                <c:pt idx="9">
                  <c:v>3.6052820253520186</c:v>
                </c:pt>
                <c:pt idx="10">
                  <c:v>3.9077277386473113</c:v>
                </c:pt>
                <c:pt idx="11">
                  <c:v>4.2045961078636065</c:v>
                </c:pt>
              </c:numCache>
            </c:numRef>
          </c:xVal>
          <c:yVal>
            <c:numRef>
              <c:f>'Use Solver'!$D$5:$D$16</c:f>
              <c:numCache>
                <c:formatCode>0.00</c:formatCode>
                <c:ptCount val="12"/>
                <c:pt idx="0">
                  <c:v>0.38296946970633733</c:v>
                </c:pt>
                <c:pt idx="1">
                  <c:v>0.64030177982422631</c:v>
                </c:pt>
                <c:pt idx="2">
                  <c:v>1.1548457208879697</c:v>
                </c:pt>
                <c:pt idx="3">
                  <c:v>1.5259713503373011</c:v>
                </c:pt>
                <c:pt idx="4">
                  <c:v>2.468563158143608</c:v>
                </c:pt>
                <c:pt idx="5">
                  <c:v>1.9594107566569281</c:v>
                </c:pt>
                <c:pt idx="6">
                  <c:v>1.9289800951411329</c:v>
                </c:pt>
                <c:pt idx="7">
                  <c:v>3.1390676228814494</c:v>
                </c:pt>
                <c:pt idx="8">
                  <c:v>2.974687451161679</c:v>
                </c:pt>
                <c:pt idx="9">
                  <c:v>5.4600031455147047</c:v>
                </c:pt>
                <c:pt idx="10">
                  <c:v>2.3033791601808753</c:v>
                </c:pt>
                <c:pt idx="11">
                  <c:v>3.4480268109295333</c:v>
                </c:pt>
              </c:numCache>
            </c:numRef>
          </c:yVal>
        </c:ser>
        <c:axId val="80041856"/>
        <c:axId val="80044032"/>
      </c:scatterChart>
      <c:valAx>
        <c:axId val="80041856"/>
        <c:scaling>
          <c:orientation val="minMax"/>
          <c:max val="6"/>
          <c:min val="0"/>
        </c:scaling>
        <c:axPos val="b"/>
        <c:numFmt formatCode="0.0" sourceLinked="0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80044032"/>
        <c:crosses val="autoZero"/>
        <c:crossBetween val="midCat"/>
        <c:majorUnit val="6"/>
      </c:valAx>
      <c:valAx>
        <c:axId val="80044032"/>
        <c:scaling>
          <c:orientation val="minMax"/>
          <c:max val="6"/>
        </c:scaling>
        <c:axPos val="l"/>
        <c:numFmt formatCode="0.0" sourceLinked="0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80041856"/>
        <c:crosses val="autoZero"/>
        <c:crossBetween val="midCat"/>
        <c:majorUnit val="6"/>
      </c:valAx>
      <c:spPr>
        <a:noFill/>
        <a:ln w="25400">
          <a:noFill/>
        </a:ln>
      </c:spPr>
    </c:plotArea>
    <c:plotVisOnly val="1"/>
  </c:chart>
  <c:spPr>
    <a:ln>
      <a:noFill/>
    </a:ln>
  </c:spPr>
  <c:txPr>
    <a:bodyPr/>
    <a:lstStyle/>
    <a:p>
      <a:pPr>
        <a:defRPr sz="1400" baseline="0"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chart" Target="../charts/chart3.xml"/><Relationship Id="rId5" Type="http://schemas.openxmlformats.org/officeDocument/2006/relationships/chart" Target="../charts/chart4.xml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274322</xdr:colOff>
      <xdr:row>2</xdr:row>
      <xdr:rowOff>72390</xdr:rowOff>
    </xdr:from>
    <xdr:to>
      <xdr:col>3</xdr:col>
      <xdr:colOff>578321</xdr:colOff>
      <xdr:row>3</xdr:row>
      <xdr:rowOff>90270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941322" y="255270"/>
          <a:ext cx="303999" cy="216000"/>
        </a:xfrm>
        <a:prstGeom prst="rect">
          <a:avLst/>
        </a:prstGeom>
        <a:noFill/>
        <a:ln>
          <a:solidFill>
            <a:srgbClr val="FF0000"/>
          </a:solidFill>
        </a:ln>
      </xdr:spPr>
    </xdr:pic>
    <xdr:clientData/>
  </xdr:twoCellAnchor>
  <xdr:twoCellAnchor>
    <xdr:from>
      <xdr:col>5</xdr:col>
      <xdr:colOff>15240</xdr:colOff>
      <xdr:row>3</xdr:row>
      <xdr:rowOff>0</xdr:rowOff>
    </xdr:from>
    <xdr:to>
      <xdr:col>10</xdr:col>
      <xdr:colOff>0</xdr:colOff>
      <xdr:row>15</xdr:row>
      <xdr:rowOff>121920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106680</xdr:colOff>
      <xdr:row>1</xdr:row>
      <xdr:rowOff>66675</xdr:rowOff>
    </xdr:from>
    <xdr:to>
      <xdr:col>12</xdr:col>
      <xdr:colOff>411480</xdr:colOff>
      <xdr:row>13</xdr:row>
      <xdr:rowOff>158115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274322</xdr:colOff>
      <xdr:row>1</xdr:row>
      <xdr:rowOff>72390</xdr:rowOff>
    </xdr:from>
    <xdr:to>
      <xdr:col>3</xdr:col>
      <xdr:colOff>578321</xdr:colOff>
      <xdr:row>2</xdr:row>
      <xdr:rowOff>90270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590802" y="262890"/>
          <a:ext cx="303999" cy="216000"/>
        </a:xfrm>
        <a:prstGeom prst="rect">
          <a:avLst/>
        </a:prstGeom>
        <a:noFill/>
        <a:ln>
          <a:solidFill>
            <a:srgbClr val="FF0000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66765</xdr:colOff>
      <xdr:row>24</xdr:row>
      <xdr:rowOff>158568</xdr:rowOff>
    </xdr:from>
    <xdr:to>
      <xdr:col>4</xdr:col>
      <xdr:colOff>123371</xdr:colOff>
      <xdr:row>36</xdr:row>
      <xdr:rowOff>85876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54524</xdr:colOff>
      <xdr:row>2</xdr:row>
      <xdr:rowOff>84908</xdr:rowOff>
    </xdr:from>
    <xdr:to>
      <xdr:col>3</xdr:col>
      <xdr:colOff>816427</xdr:colOff>
      <xdr:row>3</xdr:row>
      <xdr:rowOff>139461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45402" r="45402" b="38077"/>
        <a:stretch>
          <a:fillRect/>
        </a:stretch>
      </xdr:blipFill>
      <xdr:spPr bwMode="auto">
        <a:xfrm>
          <a:off x="2275210" y="650965"/>
          <a:ext cx="761903" cy="255333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129160</xdr:colOff>
      <xdr:row>3</xdr:row>
      <xdr:rowOff>0</xdr:rowOff>
    </xdr:from>
    <xdr:to>
      <xdr:col>4</xdr:col>
      <xdr:colOff>1037801</xdr:colOff>
      <xdr:row>4</xdr:row>
      <xdr:rowOff>17060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42375" r="42375" b="24591"/>
        <a:stretch>
          <a:fillRect/>
        </a:stretch>
      </xdr:blipFill>
      <xdr:spPr bwMode="auto">
        <a:xfrm>
          <a:off x="3242474" y="783771"/>
          <a:ext cx="908641" cy="2202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561196</xdr:colOff>
      <xdr:row>24</xdr:row>
      <xdr:rowOff>163286</xdr:rowOff>
    </xdr:from>
    <xdr:to>
      <xdr:col>1</xdr:col>
      <xdr:colOff>1056705</xdr:colOff>
      <xdr:row>26</xdr:row>
      <xdr:rowOff>43675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l="46613" r="47218" b="25385"/>
        <a:stretch>
          <a:fillRect/>
        </a:stretch>
      </xdr:blipFill>
      <xdr:spPr bwMode="auto">
        <a:xfrm>
          <a:off x="702710" y="5301343"/>
          <a:ext cx="495509" cy="289209"/>
        </a:xfrm>
        <a:prstGeom prst="rect">
          <a:avLst/>
        </a:prstGeom>
        <a:noFill/>
      </xdr:spPr>
    </xdr:pic>
    <xdr:clientData/>
  </xdr:twoCellAnchor>
  <xdr:twoCellAnchor>
    <xdr:from>
      <xdr:col>4</xdr:col>
      <xdr:colOff>164495</xdr:colOff>
      <xdr:row>22</xdr:row>
      <xdr:rowOff>119743</xdr:rowOff>
    </xdr:from>
    <xdr:to>
      <xdr:col>6</xdr:col>
      <xdr:colOff>1687284</xdr:colOff>
      <xdr:row>38</xdr:row>
      <xdr:rowOff>65314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workbookViewId="0">
      <selection activeCell="J19" sqref="J19"/>
    </sheetView>
  </sheetViews>
  <sheetFormatPr defaultRowHeight="14.4"/>
  <cols>
    <col min="1" max="1" width="6" customWidth="1"/>
    <col min="2" max="2" width="14.33203125" customWidth="1"/>
    <col min="3" max="3" width="13.44140625" customWidth="1"/>
    <col min="4" max="4" width="13" customWidth="1"/>
    <col min="5" max="5" width="11.33203125" customWidth="1"/>
    <col min="6" max="6" width="12.33203125" customWidth="1"/>
    <col min="7" max="7" width="28.109375" customWidth="1"/>
  </cols>
  <sheetData>
    <row r="1" spans="1:7" ht="21">
      <c r="A1" s="32" t="s">
        <v>9</v>
      </c>
    </row>
    <row r="2" spans="1:7" ht="21.6" thickBot="1">
      <c r="A2" s="32"/>
      <c r="C2" s="33" t="s">
        <v>10</v>
      </c>
    </row>
    <row r="3" spans="1:7" ht="15.75" customHeight="1" thickTop="1">
      <c r="B3" s="88" t="s">
        <v>5</v>
      </c>
      <c r="C3" s="88" t="s">
        <v>6</v>
      </c>
      <c r="D3" s="90"/>
      <c r="E3" s="13"/>
      <c r="F3" s="24"/>
      <c r="G3" s="13"/>
    </row>
    <row r="4" spans="1:7" ht="15" thickBot="1">
      <c r="B4" s="89"/>
      <c r="C4" s="89"/>
      <c r="D4" s="91"/>
      <c r="E4" s="13"/>
      <c r="F4" s="25"/>
      <c r="G4" s="13"/>
    </row>
    <row r="5" spans="1:7" ht="16.2" thickTop="1">
      <c r="B5" s="27">
        <v>500</v>
      </c>
      <c r="C5" s="28">
        <v>376</v>
      </c>
      <c r="D5" s="29">
        <v>0.38296946970633733</v>
      </c>
      <c r="E5" s="26"/>
      <c r="F5" s="3"/>
      <c r="G5" s="26"/>
    </row>
    <row r="6" spans="1:7" ht="15.6">
      <c r="B6" s="30">
        <v>1500</v>
      </c>
      <c r="C6" s="28">
        <v>445</v>
      </c>
      <c r="D6" s="29">
        <v>0.64030177982422631</v>
      </c>
      <c r="E6" s="26"/>
      <c r="F6" s="3"/>
      <c r="G6" s="26"/>
    </row>
    <row r="7" spans="1:7" ht="15.6">
      <c r="B7" s="30">
        <v>2500</v>
      </c>
      <c r="C7" s="28">
        <v>382</v>
      </c>
      <c r="D7" s="29">
        <v>1.1548457208879697</v>
      </c>
      <c r="E7" s="26"/>
      <c r="F7" s="3"/>
      <c r="G7" s="26"/>
    </row>
    <row r="8" spans="1:7" ht="15.6">
      <c r="B8" s="30">
        <v>3500</v>
      </c>
      <c r="C8" s="28">
        <v>381</v>
      </c>
      <c r="D8" s="29">
        <v>1.5259713503373011</v>
      </c>
      <c r="E8" s="26"/>
      <c r="F8" s="3"/>
      <c r="G8" s="26"/>
    </row>
    <row r="9" spans="1:7" ht="15.6">
      <c r="B9" s="30">
        <v>4500</v>
      </c>
      <c r="C9" s="28">
        <v>421</v>
      </c>
      <c r="D9" s="29">
        <v>2.468563158143608</v>
      </c>
      <c r="E9" s="26"/>
      <c r="F9" s="3"/>
      <c r="G9" s="26"/>
    </row>
    <row r="10" spans="1:7" ht="15.6">
      <c r="B10" s="30">
        <v>5500</v>
      </c>
      <c r="C10" s="28">
        <v>176</v>
      </c>
      <c r="D10" s="29">
        <v>1.9594107566569281</v>
      </c>
      <c r="E10" s="26"/>
      <c r="F10" s="3"/>
      <c r="G10" s="26"/>
    </row>
    <row r="11" spans="1:7" ht="15.6">
      <c r="B11" s="30">
        <v>6500</v>
      </c>
      <c r="C11" s="28">
        <v>118</v>
      </c>
      <c r="D11" s="29">
        <v>1.9289800951411329</v>
      </c>
      <c r="E11" s="26"/>
      <c r="F11" s="3"/>
      <c r="G11" s="26"/>
    </row>
    <row r="12" spans="1:7" ht="15.6">
      <c r="B12" s="30">
        <v>7500</v>
      </c>
      <c r="C12" s="28">
        <v>151</v>
      </c>
      <c r="D12" s="29">
        <v>3.1390676228814494</v>
      </c>
      <c r="E12" s="26"/>
      <c r="F12" s="3"/>
      <c r="G12" s="26"/>
    </row>
    <row r="13" spans="1:7" ht="15.6">
      <c r="B13" s="30">
        <v>8500</v>
      </c>
      <c r="C13" s="28">
        <v>83</v>
      </c>
      <c r="D13" s="29">
        <v>2.974687451161679</v>
      </c>
      <c r="E13" s="26"/>
      <c r="F13" s="3"/>
      <c r="G13" s="26"/>
    </row>
    <row r="14" spans="1:7" ht="15.6">
      <c r="B14" s="30">
        <v>9500</v>
      </c>
      <c r="C14" s="28">
        <v>102</v>
      </c>
      <c r="D14" s="29">
        <v>5.4600031455147047</v>
      </c>
      <c r="E14" s="26"/>
      <c r="F14" s="3"/>
      <c r="G14" s="26"/>
    </row>
    <row r="15" spans="1:7" ht="15.6">
      <c r="B15" s="30">
        <v>10500</v>
      </c>
      <c r="C15" s="28">
        <v>81</v>
      </c>
      <c r="D15" s="29">
        <v>2.3033791601808753</v>
      </c>
      <c r="E15" s="26"/>
      <c r="F15" s="3"/>
      <c r="G15" s="10"/>
    </row>
    <row r="16" spans="1:7" ht="16.2" thickBot="1">
      <c r="B16" s="31">
        <v>11500</v>
      </c>
      <c r="C16" s="6">
        <v>13</v>
      </c>
      <c r="D16" s="7">
        <v>3.4480268109295333</v>
      </c>
      <c r="E16" s="26"/>
      <c r="F16" s="3"/>
    </row>
    <row r="17" spans="2:11" ht="16.2" thickTop="1">
      <c r="B17" s="8"/>
      <c r="C17" s="5"/>
      <c r="D17" s="9"/>
      <c r="E17" s="11"/>
      <c r="F17" s="4"/>
      <c r="G17" s="92"/>
      <c r="H17" s="92"/>
      <c r="I17" s="92"/>
    </row>
    <row r="18" spans="2:11" ht="15.6">
      <c r="B18" s="1"/>
      <c r="C18" s="1"/>
      <c r="D18" s="1"/>
      <c r="E18" s="11"/>
      <c r="F18" s="2"/>
      <c r="G18" s="14"/>
      <c r="H18" s="14"/>
      <c r="I18" s="14"/>
    </row>
    <row r="19" spans="2:11">
      <c r="G19" s="19"/>
      <c r="H19" s="19"/>
      <c r="I19" s="19"/>
    </row>
    <row r="20" spans="2:11">
      <c r="B20" s="12"/>
      <c r="C20" s="12"/>
      <c r="D20" s="12"/>
      <c r="E20" s="12"/>
      <c r="F20" s="12"/>
      <c r="J20" s="12"/>
      <c r="K20" s="13"/>
    </row>
    <row r="21" spans="2:11">
      <c r="B21" s="12"/>
      <c r="C21" s="14"/>
      <c r="D21" s="14"/>
      <c r="E21" s="14"/>
      <c r="F21" s="15"/>
      <c r="J21" s="14"/>
      <c r="K21" s="13"/>
    </row>
    <row r="22" spans="2:11">
      <c r="B22" s="16"/>
      <c r="C22" s="17"/>
      <c r="D22" s="17"/>
      <c r="E22" s="17"/>
      <c r="F22" s="18"/>
      <c r="J22" s="19"/>
      <c r="K22" s="20"/>
    </row>
    <row r="23" spans="2:11">
      <c r="B23" s="16"/>
      <c r="C23" s="17"/>
      <c r="D23" s="17"/>
      <c r="E23" s="17"/>
      <c r="F23" s="18"/>
      <c r="G23" s="19"/>
      <c r="H23" s="19"/>
      <c r="I23" s="19"/>
      <c r="J23" s="19"/>
      <c r="K23" s="20"/>
    </row>
    <row r="24" spans="2:11">
      <c r="B24" s="16"/>
      <c r="C24" s="17"/>
      <c r="D24" s="17"/>
      <c r="E24" s="17"/>
      <c r="F24" s="18"/>
      <c r="G24" s="19"/>
      <c r="H24" s="19"/>
      <c r="I24" s="19"/>
      <c r="J24" s="19"/>
      <c r="K24" s="20"/>
    </row>
    <row r="25" spans="2:11">
      <c r="B25" s="16"/>
      <c r="C25" s="17"/>
      <c r="D25" s="17"/>
      <c r="E25" s="17"/>
      <c r="F25" s="18"/>
      <c r="G25" s="19"/>
      <c r="H25" s="19"/>
      <c r="I25" s="19"/>
      <c r="J25" s="19"/>
      <c r="K25" s="20"/>
    </row>
    <row r="26" spans="2:11">
      <c r="B26" s="16"/>
      <c r="C26" s="17"/>
      <c r="D26" s="17"/>
      <c r="E26" s="17"/>
      <c r="F26" s="18"/>
      <c r="G26" s="19"/>
      <c r="H26" s="19"/>
      <c r="I26" s="19"/>
      <c r="J26" s="19"/>
      <c r="K26" s="20"/>
    </row>
    <row r="27" spans="2:11">
      <c r="B27" s="16"/>
      <c r="C27" s="17"/>
      <c r="D27" s="17"/>
      <c r="E27" s="17"/>
      <c r="F27" s="18"/>
      <c r="G27" s="19"/>
      <c r="H27" s="19"/>
      <c r="I27" s="19"/>
      <c r="J27" s="19"/>
      <c r="K27" s="20"/>
    </row>
    <row r="28" spans="2:11">
      <c r="B28" s="16"/>
      <c r="C28" s="17"/>
      <c r="D28" s="17"/>
      <c r="E28" s="17"/>
      <c r="F28" s="18"/>
      <c r="G28" s="19"/>
      <c r="H28" s="19"/>
      <c r="I28" s="19"/>
      <c r="J28" s="19"/>
      <c r="K28" s="20"/>
    </row>
    <row r="29" spans="2:11">
      <c r="B29" s="16"/>
      <c r="C29" s="17"/>
      <c r="D29" s="17"/>
      <c r="E29" s="17"/>
      <c r="F29" s="18"/>
      <c r="G29" s="19"/>
      <c r="H29" s="19"/>
      <c r="I29" s="19"/>
      <c r="J29" s="19"/>
      <c r="K29" s="20"/>
    </row>
    <row r="30" spans="2:11">
      <c r="B30" s="16"/>
      <c r="C30" s="17"/>
      <c r="D30" s="17"/>
      <c r="E30" s="17"/>
      <c r="F30" s="18"/>
      <c r="G30" s="19"/>
      <c r="H30" s="19"/>
      <c r="I30" s="19"/>
      <c r="J30" s="19"/>
      <c r="K30" s="20"/>
    </row>
    <row r="31" spans="2:11">
      <c r="B31" s="16"/>
      <c r="C31" s="17"/>
      <c r="D31" s="17"/>
      <c r="E31" s="17"/>
      <c r="F31" s="18"/>
      <c r="G31" s="19"/>
      <c r="H31" s="19"/>
      <c r="I31" s="19"/>
      <c r="J31" s="19"/>
      <c r="K31" s="20"/>
    </row>
    <row r="32" spans="2:11">
      <c r="B32" s="16"/>
      <c r="C32" s="17"/>
      <c r="D32" s="17"/>
      <c r="E32" s="17"/>
      <c r="F32" s="18"/>
      <c r="G32" s="19"/>
      <c r="H32" s="19"/>
      <c r="I32" s="19"/>
      <c r="J32" s="19"/>
      <c r="K32" s="20"/>
    </row>
    <row r="33" spans="2:11">
      <c r="B33" s="16"/>
      <c r="C33" s="17"/>
      <c r="D33" s="17"/>
      <c r="E33" s="17"/>
      <c r="F33" s="18"/>
      <c r="G33" s="19"/>
      <c r="H33" s="19"/>
      <c r="I33" s="19"/>
      <c r="J33" s="19"/>
      <c r="K33" s="20"/>
    </row>
    <row r="34" spans="2:11">
      <c r="B34" s="12"/>
      <c r="C34" s="14"/>
      <c r="D34" s="14"/>
      <c r="E34" s="14"/>
      <c r="F34" s="14"/>
      <c r="G34" s="19"/>
      <c r="H34" s="19"/>
      <c r="I34" s="19"/>
      <c r="J34" s="19"/>
      <c r="K34" s="21"/>
    </row>
    <row r="35" spans="2:11" ht="15.6">
      <c r="B35" s="12"/>
      <c r="C35" s="12"/>
      <c r="D35" s="12"/>
      <c r="E35" s="12"/>
      <c r="F35" s="12"/>
      <c r="G35" s="12"/>
      <c r="H35" s="12"/>
      <c r="I35" s="22"/>
      <c r="J35" s="23"/>
      <c r="K35" s="12"/>
    </row>
    <row r="36" spans="2:11" ht="15.6">
      <c r="B36" s="12"/>
      <c r="C36" s="12"/>
      <c r="D36" s="12"/>
      <c r="E36" s="12"/>
      <c r="F36" s="12"/>
      <c r="G36" s="12"/>
      <c r="H36" s="12"/>
      <c r="I36" s="22"/>
      <c r="J36" s="23"/>
      <c r="K36" s="12"/>
    </row>
    <row r="37" spans="2:11">
      <c r="B37" s="12"/>
      <c r="C37" s="12"/>
      <c r="D37" s="12"/>
      <c r="E37" s="12"/>
      <c r="F37" s="12"/>
      <c r="G37" s="12"/>
      <c r="H37" s="12"/>
      <c r="I37" s="12"/>
      <c r="J37" s="12"/>
      <c r="K37" s="12"/>
    </row>
  </sheetData>
  <mergeCells count="4">
    <mergeCell ref="C3:C4"/>
    <mergeCell ref="D3:D4"/>
    <mergeCell ref="G17:I17"/>
    <mergeCell ref="B3:B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I36"/>
  <sheetViews>
    <sheetView workbookViewId="0">
      <selection sqref="A1:XFD1048576"/>
    </sheetView>
  </sheetViews>
  <sheetFormatPr defaultRowHeight="14.4"/>
  <cols>
    <col min="1" max="1" width="6" customWidth="1"/>
    <col min="2" max="2" width="14.33203125" customWidth="1"/>
    <col min="3" max="3" width="13.44140625" customWidth="1"/>
    <col min="4" max="4" width="13" customWidth="1"/>
    <col min="5" max="5" width="12.33203125" customWidth="1"/>
  </cols>
  <sheetData>
    <row r="1" spans="2:5" ht="15" thickBot="1"/>
    <row r="2" spans="2:5" ht="15" thickTop="1">
      <c r="B2" s="93" t="s">
        <v>5</v>
      </c>
      <c r="C2" s="95" t="s">
        <v>6</v>
      </c>
      <c r="D2" s="97"/>
      <c r="E2" s="38" t="s">
        <v>3</v>
      </c>
    </row>
    <row r="3" spans="2:5" ht="16.2" thickBot="1">
      <c r="B3" s="94"/>
      <c r="C3" s="96"/>
      <c r="D3" s="98"/>
      <c r="E3" s="39" t="s">
        <v>8</v>
      </c>
    </row>
    <row r="4" spans="2:5" ht="16.2" thickTop="1">
      <c r="B4" s="30">
        <v>500</v>
      </c>
      <c r="C4" s="28">
        <v>376</v>
      </c>
      <c r="D4" s="36">
        <v>0.38296946970633733</v>
      </c>
      <c r="E4" s="34">
        <f t="shared" ref="E4:E15" si="0">$E$16*B4^$E$17</f>
        <v>0.5</v>
      </c>
    </row>
    <row r="5" spans="2:5" ht="15.6">
      <c r="B5" s="30">
        <v>1500</v>
      </c>
      <c r="C5" s="28">
        <v>445</v>
      </c>
      <c r="D5" s="36">
        <v>0.64030177982422631</v>
      </c>
      <c r="E5" s="34">
        <f t="shared" si="0"/>
        <v>1.5</v>
      </c>
    </row>
    <row r="6" spans="2:5" ht="15.6">
      <c r="B6" s="30">
        <v>2500</v>
      </c>
      <c r="C6" s="28">
        <v>382</v>
      </c>
      <c r="D6" s="36">
        <v>1.1548457208879697</v>
      </c>
      <c r="E6" s="34">
        <f t="shared" si="0"/>
        <v>2.5</v>
      </c>
    </row>
    <row r="7" spans="2:5" ht="15.6">
      <c r="B7" s="30">
        <v>3500</v>
      </c>
      <c r="C7" s="28">
        <v>381</v>
      </c>
      <c r="D7" s="36">
        <v>1.5259713503373011</v>
      </c>
      <c r="E7" s="34">
        <f t="shared" si="0"/>
        <v>3.5</v>
      </c>
    </row>
    <row r="8" spans="2:5" ht="15.6">
      <c r="B8" s="30">
        <v>4500</v>
      </c>
      <c r="C8" s="28">
        <v>421</v>
      </c>
      <c r="D8" s="36">
        <v>2.468563158143608</v>
      </c>
      <c r="E8" s="34">
        <f t="shared" si="0"/>
        <v>4.5</v>
      </c>
    </row>
    <row r="9" spans="2:5" ht="15.6">
      <c r="B9" s="30">
        <v>5500</v>
      </c>
      <c r="C9" s="28">
        <v>176</v>
      </c>
      <c r="D9" s="36">
        <v>1.9594107566569281</v>
      </c>
      <c r="E9" s="34">
        <f t="shared" si="0"/>
        <v>5.5</v>
      </c>
    </row>
    <row r="10" spans="2:5" ht="15.6">
      <c r="B10" s="30">
        <v>6500</v>
      </c>
      <c r="C10" s="28">
        <v>118</v>
      </c>
      <c r="D10" s="36">
        <v>1.9289800951411329</v>
      </c>
      <c r="E10" s="34">
        <f t="shared" si="0"/>
        <v>6.5</v>
      </c>
    </row>
    <row r="11" spans="2:5" ht="15.6">
      <c r="B11" s="30">
        <v>7500</v>
      </c>
      <c r="C11" s="28">
        <v>151</v>
      </c>
      <c r="D11" s="36">
        <v>3.1390676228814494</v>
      </c>
      <c r="E11" s="34">
        <f t="shared" si="0"/>
        <v>7.5</v>
      </c>
    </row>
    <row r="12" spans="2:5" ht="15.6">
      <c r="B12" s="30">
        <v>8500</v>
      </c>
      <c r="C12" s="28">
        <v>83</v>
      </c>
      <c r="D12" s="36">
        <v>2.974687451161679</v>
      </c>
      <c r="E12" s="34">
        <f t="shared" si="0"/>
        <v>8.5</v>
      </c>
    </row>
    <row r="13" spans="2:5" ht="15.6">
      <c r="B13" s="30">
        <v>9500</v>
      </c>
      <c r="C13" s="28">
        <v>102</v>
      </c>
      <c r="D13" s="36">
        <v>5.4600031455147047</v>
      </c>
      <c r="E13" s="34">
        <f t="shared" si="0"/>
        <v>9.5</v>
      </c>
    </row>
    <row r="14" spans="2:5" ht="15.6">
      <c r="B14" s="30">
        <v>10500</v>
      </c>
      <c r="C14" s="28">
        <v>81</v>
      </c>
      <c r="D14" s="36">
        <v>2.3033791601808753</v>
      </c>
      <c r="E14" s="34">
        <f t="shared" si="0"/>
        <v>10.5</v>
      </c>
    </row>
    <row r="15" spans="2:5" ht="16.2" thickBot="1">
      <c r="B15" s="31">
        <v>11500</v>
      </c>
      <c r="C15" s="6">
        <v>13</v>
      </c>
      <c r="D15" s="37">
        <v>3.4480268109295333</v>
      </c>
      <c r="E15" s="35">
        <f t="shared" si="0"/>
        <v>11.5</v>
      </c>
    </row>
    <row r="16" spans="2:5" ht="18" thickTop="1">
      <c r="B16" s="8" t="s">
        <v>2</v>
      </c>
      <c r="C16" s="5">
        <f>SUM(C4:C15)</f>
        <v>2729</v>
      </c>
      <c r="D16" s="40" t="s">
        <v>0</v>
      </c>
      <c r="E16" s="4">
        <v>1E-3</v>
      </c>
    </row>
    <row r="17" spans="2:9" ht="17.399999999999999">
      <c r="B17" s="1"/>
      <c r="C17" s="1"/>
      <c r="D17" s="40" t="s">
        <v>1</v>
      </c>
      <c r="E17" s="2">
        <v>1</v>
      </c>
    </row>
    <row r="19" spans="2:9">
      <c r="B19" s="12"/>
      <c r="C19" s="12"/>
      <c r="D19" s="12"/>
      <c r="E19" s="12"/>
      <c r="F19" s="92"/>
      <c r="G19" s="92"/>
      <c r="H19" s="12"/>
      <c r="I19" s="13"/>
    </row>
    <row r="20" spans="2:9">
      <c r="B20" s="12"/>
      <c r="C20" s="14"/>
      <c r="D20" s="14"/>
      <c r="E20" s="15"/>
      <c r="F20" s="14"/>
      <c r="G20" s="14"/>
      <c r="H20" s="14"/>
      <c r="I20" s="13"/>
    </row>
    <row r="21" spans="2:9">
      <c r="B21" s="16"/>
      <c r="C21" s="17"/>
      <c r="D21" s="17"/>
      <c r="E21" s="18"/>
      <c r="F21" s="19"/>
      <c r="G21" s="19"/>
      <c r="H21" s="19"/>
      <c r="I21" s="20"/>
    </row>
    <row r="22" spans="2:9">
      <c r="B22" s="16"/>
      <c r="C22" s="17"/>
      <c r="D22" s="17"/>
      <c r="E22" s="18"/>
      <c r="F22" s="19"/>
      <c r="G22" s="19"/>
      <c r="H22" s="19"/>
      <c r="I22" s="20"/>
    </row>
    <row r="23" spans="2:9">
      <c r="B23" s="16"/>
      <c r="C23" s="17"/>
      <c r="D23" s="17"/>
      <c r="E23" s="18"/>
      <c r="F23" s="19"/>
      <c r="G23" s="19"/>
      <c r="H23" s="19"/>
      <c r="I23" s="20"/>
    </row>
    <row r="24" spans="2:9">
      <c r="B24" s="16"/>
      <c r="C24" s="17"/>
      <c r="D24" s="17"/>
      <c r="E24" s="18"/>
      <c r="F24" s="19"/>
      <c r="G24" s="19"/>
      <c r="H24" s="19"/>
      <c r="I24" s="20"/>
    </row>
    <row r="25" spans="2:9">
      <c r="B25" s="16"/>
      <c r="C25" s="17"/>
      <c r="D25" s="17"/>
      <c r="E25" s="18"/>
      <c r="F25" s="19"/>
      <c r="G25" s="19"/>
      <c r="H25" s="19"/>
      <c r="I25" s="20"/>
    </row>
    <row r="26" spans="2:9">
      <c r="B26" s="16"/>
      <c r="C26" s="17"/>
      <c r="D26" s="17"/>
      <c r="E26" s="18"/>
      <c r="F26" s="19"/>
      <c r="G26" s="19"/>
      <c r="H26" s="19"/>
      <c r="I26" s="20"/>
    </row>
    <row r="27" spans="2:9">
      <c r="B27" s="16"/>
      <c r="C27" s="17"/>
      <c r="D27" s="17"/>
      <c r="E27" s="18"/>
      <c r="F27" s="19"/>
      <c r="G27" s="19"/>
      <c r="H27" s="19"/>
      <c r="I27" s="20"/>
    </row>
    <row r="28" spans="2:9">
      <c r="B28" s="16"/>
      <c r="C28" s="17"/>
      <c r="D28" s="17"/>
      <c r="E28" s="18"/>
      <c r="F28" s="19"/>
      <c r="G28" s="19"/>
      <c r="H28" s="19"/>
      <c r="I28" s="20"/>
    </row>
    <row r="29" spans="2:9">
      <c r="B29" s="16"/>
      <c r="C29" s="17"/>
      <c r="D29" s="17"/>
      <c r="E29" s="18"/>
      <c r="F29" s="19"/>
      <c r="G29" s="19"/>
      <c r="H29" s="19"/>
      <c r="I29" s="20"/>
    </row>
    <row r="30" spans="2:9">
      <c r="B30" s="16"/>
      <c r="C30" s="17"/>
      <c r="D30" s="17"/>
      <c r="E30" s="18"/>
      <c r="F30" s="19"/>
      <c r="G30" s="19"/>
      <c r="H30" s="19"/>
      <c r="I30" s="20"/>
    </row>
    <row r="31" spans="2:9">
      <c r="B31" s="16"/>
      <c r="C31" s="17"/>
      <c r="D31" s="17"/>
      <c r="E31" s="18"/>
      <c r="F31" s="19"/>
      <c r="G31" s="19"/>
      <c r="H31" s="19"/>
      <c r="I31" s="20"/>
    </row>
    <row r="32" spans="2:9">
      <c r="B32" s="16"/>
      <c r="C32" s="17"/>
      <c r="D32" s="17"/>
      <c r="E32" s="18"/>
      <c r="F32" s="19"/>
      <c r="G32" s="19"/>
      <c r="H32" s="19"/>
      <c r="I32" s="20"/>
    </row>
    <row r="33" spans="2:9">
      <c r="B33" s="12"/>
      <c r="C33" s="14"/>
      <c r="D33" s="14"/>
      <c r="E33" s="14"/>
      <c r="F33" s="19"/>
      <c r="G33" s="19"/>
      <c r="H33" s="19"/>
      <c r="I33" s="21"/>
    </row>
    <row r="34" spans="2:9" ht="15.6">
      <c r="B34" s="12"/>
      <c r="C34" s="12"/>
      <c r="D34" s="12"/>
      <c r="E34" s="12"/>
      <c r="F34" s="12"/>
      <c r="G34" s="22"/>
      <c r="H34" s="23"/>
      <c r="I34" s="12"/>
    </row>
    <row r="35" spans="2:9" ht="15.6">
      <c r="B35" s="12"/>
      <c r="C35" s="12"/>
      <c r="D35" s="12"/>
      <c r="E35" s="12"/>
      <c r="F35" s="12"/>
      <c r="G35" s="22"/>
      <c r="H35" s="23"/>
      <c r="I35" s="12"/>
    </row>
    <row r="36" spans="2:9">
      <c r="B36" s="12"/>
      <c r="C36" s="12"/>
      <c r="D36" s="12"/>
      <c r="E36" s="12"/>
      <c r="F36" s="12"/>
      <c r="G36" s="12"/>
      <c r="H36" s="12"/>
      <c r="I36" s="12"/>
    </row>
  </sheetData>
  <mergeCells count="4">
    <mergeCell ref="B2:B3"/>
    <mergeCell ref="C2:C3"/>
    <mergeCell ref="D2:D3"/>
    <mergeCell ref="F19:G1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K37"/>
  <sheetViews>
    <sheetView zoomScale="90" zoomScaleNormal="90" workbookViewId="0">
      <selection sqref="A1:XFD1048576"/>
    </sheetView>
  </sheetViews>
  <sheetFormatPr defaultRowHeight="16.2" customHeight="1"/>
  <cols>
    <col min="1" max="1" width="2.109375" style="44" customWidth="1"/>
    <col min="2" max="2" width="16.88671875" style="44" customWidth="1"/>
    <col min="3" max="3" width="13.44140625" style="44" customWidth="1"/>
    <col min="4" max="4" width="13" style="44" customWidth="1"/>
    <col min="5" max="5" width="17" style="44" customWidth="1"/>
    <col min="6" max="6" width="16.6640625" style="44" customWidth="1"/>
    <col min="7" max="7" width="25" style="44" customWidth="1"/>
    <col min="8" max="16384" width="8.88671875" style="44"/>
  </cols>
  <sheetData>
    <row r="1" spans="2:7" ht="16.2" customHeight="1" thickBot="1"/>
    <row r="2" spans="2:7" ht="16.2" customHeight="1">
      <c r="B2" s="102" t="s">
        <v>10</v>
      </c>
      <c r="C2" s="103"/>
      <c r="D2" s="104"/>
      <c r="E2" s="105" t="s">
        <v>15</v>
      </c>
      <c r="F2" s="105"/>
      <c r="G2" s="106"/>
    </row>
    <row r="3" spans="2:7" ht="16.2" customHeight="1">
      <c r="B3" s="68" t="s">
        <v>12</v>
      </c>
      <c r="C3" s="69" t="s">
        <v>14</v>
      </c>
      <c r="D3" s="99"/>
      <c r="E3" s="53" t="s">
        <v>3</v>
      </c>
      <c r="F3" s="54" t="s">
        <v>4</v>
      </c>
      <c r="G3" s="55" t="s">
        <v>19</v>
      </c>
    </row>
    <row r="4" spans="2:7" ht="16.2" customHeight="1" thickBot="1">
      <c r="B4" s="70" t="s">
        <v>11</v>
      </c>
      <c r="C4" s="71" t="s">
        <v>13</v>
      </c>
      <c r="D4" s="100"/>
      <c r="E4" s="56"/>
      <c r="F4" s="57" t="s">
        <v>7</v>
      </c>
      <c r="G4" s="58" t="s">
        <v>20</v>
      </c>
    </row>
    <row r="5" spans="2:7" ht="16.2" customHeight="1" thickTop="1">
      <c r="B5" s="72">
        <v>500</v>
      </c>
      <c r="C5" s="73">
        <v>376</v>
      </c>
      <c r="D5" s="74">
        <v>0.38296946970633733</v>
      </c>
      <c r="E5" s="62">
        <f t="shared" ref="E5:E16" si="0">$G$18*B5^$G$19</f>
        <v>0.33704249939073927</v>
      </c>
      <c r="F5" s="63">
        <f t="shared" ref="F5:F16" si="1">C5/C$17</f>
        <v>0.13777940637596189</v>
      </c>
      <c r="G5" s="64">
        <f t="shared" ref="G5:G16" si="2">F5*(D5-E5)^2</f>
        <v>2.9061625595128409E-4</v>
      </c>
    </row>
    <row r="6" spans="2:7" ht="16.2" customHeight="1">
      <c r="B6" s="72">
        <v>1500</v>
      </c>
      <c r="C6" s="73">
        <v>445</v>
      </c>
      <c r="D6" s="74">
        <v>0.64030177982422631</v>
      </c>
      <c r="E6" s="62">
        <f t="shared" si="0"/>
        <v>0.81604529961297889</v>
      </c>
      <c r="F6" s="63">
        <f t="shared" si="1"/>
        <v>0.16306339318431659</v>
      </c>
      <c r="G6" s="64">
        <f t="shared" si="2"/>
        <v>5.0363408621268415E-3</v>
      </c>
    </row>
    <row r="7" spans="2:7" ht="16.2" customHeight="1">
      <c r="B7" s="72">
        <v>2500</v>
      </c>
      <c r="C7" s="73">
        <v>382</v>
      </c>
      <c r="D7" s="74">
        <v>1.1548457208879697</v>
      </c>
      <c r="E7" s="62">
        <f t="shared" si="0"/>
        <v>1.2310561531349287</v>
      </c>
      <c r="F7" s="63">
        <f t="shared" si="1"/>
        <v>0.13997801392451448</v>
      </c>
      <c r="G7" s="64">
        <f t="shared" si="2"/>
        <v>8.1299650187193167E-4</v>
      </c>
    </row>
    <row r="8" spans="2:7" ht="16.2" customHeight="1">
      <c r="B8" s="72">
        <v>3500</v>
      </c>
      <c r="C8" s="73">
        <v>381</v>
      </c>
      <c r="D8" s="74">
        <v>1.5259713503373011</v>
      </c>
      <c r="E8" s="62">
        <f t="shared" si="0"/>
        <v>1.6139671714264539</v>
      </c>
      <c r="F8" s="63">
        <f t="shared" si="1"/>
        <v>0.13961157933308904</v>
      </c>
      <c r="G8" s="64">
        <f t="shared" si="2"/>
        <v>1.0810493901091023E-3</v>
      </c>
    </row>
    <row r="9" spans="2:7" ht="16.2" customHeight="1">
      <c r="B9" s="72">
        <v>4500</v>
      </c>
      <c r="C9" s="73">
        <v>421</v>
      </c>
      <c r="D9" s="74">
        <v>2.468563158143608</v>
      </c>
      <c r="E9" s="62">
        <f t="shared" si="0"/>
        <v>1.9758040372481678</v>
      </c>
      <c r="F9" s="63">
        <f t="shared" si="1"/>
        <v>0.15426896299010626</v>
      </c>
      <c r="G9" s="64">
        <f t="shared" si="2"/>
        <v>3.7458286209599644E-2</v>
      </c>
    </row>
    <row r="10" spans="2:7" ht="16.2" customHeight="1">
      <c r="B10" s="72">
        <v>5500</v>
      </c>
      <c r="C10" s="73">
        <v>176</v>
      </c>
      <c r="D10" s="74">
        <v>1.9594107566569281</v>
      </c>
      <c r="E10" s="62">
        <f t="shared" si="0"/>
        <v>2.3221489718079278</v>
      </c>
      <c r="F10" s="63">
        <f t="shared" si="1"/>
        <v>6.449248809087578E-2</v>
      </c>
      <c r="G10" s="64">
        <f t="shared" si="2"/>
        <v>8.4858579115588851E-3</v>
      </c>
    </row>
    <row r="11" spans="2:7" ht="16.2" customHeight="1">
      <c r="B11" s="72">
        <v>6500</v>
      </c>
      <c r="C11" s="73">
        <v>118</v>
      </c>
      <c r="D11" s="74">
        <v>1.9289800951411329</v>
      </c>
      <c r="E11" s="62">
        <f t="shared" si="0"/>
        <v>2.6563500423913426</v>
      </c>
      <c r="F11" s="63">
        <f t="shared" si="1"/>
        <v>4.3239281788200808E-2</v>
      </c>
      <c r="G11" s="64">
        <f t="shared" si="2"/>
        <v>2.2876478834447492E-2</v>
      </c>
    </row>
    <row r="12" spans="2:7" ht="16.2" customHeight="1">
      <c r="B12" s="72">
        <v>7500</v>
      </c>
      <c r="C12" s="73">
        <v>151</v>
      </c>
      <c r="D12" s="74">
        <v>3.1390676228814494</v>
      </c>
      <c r="E12" s="62">
        <f t="shared" si="0"/>
        <v>2.9806258532421621</v>
      </c>
      <c r="F12" s="63">
        <f t="shared" si="1"/>
        <v>5.5331623305240017E-2</v>
      </c>
      <c r="G12" s="64">
        <f t="shared" si="2"/>
        <v>1.389033693415454E-3</v>
      </c>
    </row>
    <row r="13" spans="2:7" ht="16.2" customHeight="1">
      <c r="B13" s="72">
        <v>8500</v>
      </c>
      <c r="C13" s="73">
        <v>83</v>
      </c>
      <c r="D13" s="74">
        <v>2.974687451161679</v>
      </c>
      <c r="E13" s="62">
        <f t="shared" si="0"/>
        <v>3.2965475390318941</v>
      </c>
      <c r="F13" s="63">
        <f t="shared" si="1"/>
        <v>3.0414071088310738E-2</v>
      </c>
      <c r="G13" s="64">
        <f t="shared" si="2"/>
        <v>3.150712730523004E-3</v>
      </c>
    </row>
    <row r="14" spans="2:7" ht="16.2" customHeight="1">
      <c r="B14" s="72">
        <v>9500</v>
      </c>
      <c r="C14" s="73">
        <v>102</v>
      </c>
      <c r="D14" s="74">
        <v>5.4600031455147047</v>
      </c>
      <c r="E14" s="62">
        <f t="shared" si="0"/>
        <v>3.6052820253520186</v>
      </c>
      <c r="F14" s="63">
        <f t="shared" si="1"/>
        <v>3.737632832539392E-2</v>
      </c>
      <c r="G14" s="64">
        <f t="shared" si="2"/>
        <v>0.12857421188160792</v>
      </c>
    </row>
    <row r="15" spans="2:7" ht="16.2" customHeight="1">
      <c r="B15" s="72">
        <v>10500</v>
      </c>
      <c r="C15" s="73">
        <v>81</v>
      </c>
      <c r="D15" s="74">
        <v>2.3033791601808753</v>
      </c>
      <c r="E15" s="62">
        <f t="shared" si="0"/>
        <v>3.9077277386473113</v>
      </c>
      <c r="F15" s="63">
        <f t="shared" si="1"/>
        <v>2.9681201905459875E-2</v>
      </c>
      <c r="G15" s="64">
        <f t="shared" si="2"/>
        <v>7.6397465466987599E-2</v>
      </c>
    </row>
    <row r="16" spans="2:7" ht="16.2" customHeight="1" thickBot="1">
      <c r="B16" s="75">
        <v>11500</v>
      </c>
      <c r="C16" s="76">
        <v>13</v>
      </c>
      <c r="D16" s="77">
        <v>3.4480268109295333</v>
      </c>
      <c r="E16" s="65">
        <f t="shared" si="0"/>
        <v>4.2045961078636065</v>
      </c>
      <c r="F16" s="66">
        <f t="shared" si="1"/>
        <v>4.7636496885305971E-3</v>
      </c>
      <c r="G16" s="67">
        <f t="shared" si="2"/>
        <v>2.7266992721960903E-3</v>
      </c>
    </row>
    <row r="17" spans="2:11" ht="16.2" customHeight="1">
      <c r="B17" s="78" t="s">
        <v>21</v>
      </c>
      <c r="C17" s="79">
        <f>SUM(C5:C16)</f>
        <v>2729</v>
      </c>
      <c r="D17" s="80">
        <f t="shared" ref="D17:E17" si="3">SUM(D5:D16)</f>
        <v>27.386206521365743</v>
      </c>
      <c r="E17" s="80">
        <f t="shared" si="3"/>
        <v>28.94719343914953</v>
      </c>
      <c r="F17" s="59" t="s">
        <v>18</v>
      </c>
      <c r="G17" s="60">
        <f>SUM(G5:G16)</f>
        <v>0.28827974901039527</v>
      </c>
    </row>
    <row r="18" spans="2:11" ht="16.2" customHeight="1">
      <c r="B18" s="82"/>
      <c r="C18" s="81"/>
      <c r="D18" s="83"/>
      <c r="E18" s="45"/>
      <c r="F18" s="59" t="s">
        <v>16</v>
      </c>
      <c r="G18" s="86">
        <v>2.2662805644997636E-3</v>
      </c>
    </row>
    <row r="19" spans="2:11" ht="16.2" customHeight="1" thickBot="1">
      <c r="B19" s="84"/>
      <c r="C19" s="85"/>
      <c r="D19" s="85"/>
      <c r="E19" s="85"/>
      <c r="F19" s="61" t="s">
        <v>17</v>
      </c>
      <c r="G19" s="87">
        <v>0.80488889795149765</v>
      </c>
    </row>
    <row r="20" spans="2:11" ht="16.2" customHeight="1">
      <c r="B20" s="45"/>
      <c r="C20" s="45"/>
      <c r="D20" s="45"/>
      <c r="E20" s="45"/>
      <c r="F20" s="45"/>
      <c r="G20" s="101"/>
      <c r="H20" s="101"/>
      <c r="I20" s="101"/>
      <c r="J20" s="45"/>
      <c r="K20" s="42"/>
    </row>
    <row r="21" spans="2:11" ht="16.2" customHeight="1">
      <c r="B21" s="45"/>
      <c r="C21" s="46"/>
      <c r="D21" s="46"/>
      <c r="E21" s="46"/>
      <c r="F21" s="41"/>
      <c r="G21" s="46"/>
      <c r="H21" s="46"/>
      <c r="I21" s="46"/>
      <c r="J21" s="46"/>
      <c r="K21" s="42"/>
    </row>
    <row r="22" spans="2:11" ht="16.2" customHeight="1">
      <c r="B22" s="47"/>
      <c r="C22" s="48"/>
      <c r="D22" s="48"/>
      <c r="E22" s="48"/>
      <c r="F22" s="49"/>
      <c r="G22" s="50"/>
      <c r="H22" s="50"/>
      <c r="I22" s="50"/>
      <c r="J22" s="50"/>
      <c r="K22" s="43"/>
    </row>
    <row r="23" spans="2:11" ht="16.2" customHeight="1">
      <c r="B23" s="47"/>
      <c r="C23" s="48"/>
      <c r="D23" s="48"/>
      <c r="E23" s="48"/>
      <c r="F23" s="49"/>
      <c r="G23" s="50"/>
      <c r="H23" s="50"/>
      <c r="I23" s="50"/>
      <c r="J23" s="50"/>
      <c r="K23" s="43"/>
    </row>
    <row r="24" spans="2:11" ht="16.2" customHeight="1">
      <c r="B24" s="47"/>
      <c r="C24" s="48"/>
      <c r="D24" s="48"/>
      <c r="E24" s="48"/>
      <c r="F24" s="49"/>
      <c r="G24" s="50"/>
      <c r="H24" s="50"/>
      <c r="I24" s="50"/>
      <c r="J24" s="50"/>
      <c r="K24" s="43"/>
    </row>
    <row r="25" spans="2:11" ht="16.2" customHeight="1">
      <c r="B25" s="47"/>
      <c r="C25" s="48"/>
      <c r="D25" s="48"/>
      <c r="E25" s="48"/>
      <c r="F25" s="49"/>
      <c r="G25" s="50"/>
      <c r="H25" s="50"/>
      <c r="I25" s="50"/>
      <c r="J25" s="50"/>
      <c r="K25" s="43"/>
    </row>
    <row r="26" spans="2:11" ht="16.2" customHeight="1">
      <c r="B26" s="47"/>
      <c r="C26" s="48"/>
      <c r="D26" s="48"/>
      <c r="E26" s="48"/>
      <c r="F26" s="49"/>
      <c r="G26" s="50"/>
      <c r="H26" s="50"/>
      <c r="I26" s="50"/>
      <c r="J26" s="50"/>
      <c r="K26" s="43"/>
    </row>
    <row r="27" spans="2:11" ht="16.2" customHeight="1">
      <c r="B27" s="47"/>
      <c r="C27" s="48"/>
      <c r="D27" s="48"/>
      <c r="E27" s="48"/>
      <c r="F27" s="49"/>
      <c r="G27" s="50"/>
      <c r="H27" s="50"/>
      <c r="I27" s="50"/>
      <c r="J27" s="50"/>
      <c r="K27" s="43"/>
    </row>
    <row r="28" spans="2:11" ht="16.2" customHeight="1">
      <c r="B28" s="47"/>
      <c r="C28" s="48"/>
      <c r="D28" s="48"/>
      <c r="E28" s="48"/>
      <c r="F28" s="49"/>
      <c r="G28" s="50"/>
      <c r="H28" s="50"/>
      <c r="I28" s="50"/>
      <c r="J28" s="50"/>
      <c r="K28" s="43"/>
    </row>
    <row r="29" spans="2:11" ht="16.2" customHeight="1">
      <c r="B29" s="47"/>
      <c r="C29" s="48"/>
      <c r="D29" s="48"/>
      <c r="E29" s="48"/>
      <c r="F29" s="49"/>
      <c r="G29" s="50"/>
      <c r="H29" s="50"/>
      <c r="I29" s="50"/>
      <c r="J29" s="50"/>
      <c r="K29" s="43"/>
    </row>
    <row r="30" spans="2:11" ht="16.2" customHeight="1">
      <c r="B30" s="47"/>
      <c r="C30" s="48"/>
      <c r="D30" s="48"/>
      <c r="E30" s="48"/>
      <c r="F30" s="49"/>
      <c r="G30" s="50"/>
      <c r="H30" s="50"/>
      <c r="I30" s="50"/>
      <c r="J30" s="50"/>
      <c r="K30" s="43"/>
    </row>
    <row r="31" spans="2:11" ht="16.2" customHeight="1">
      <c r="B31" s="47"/>
      <c r="C31" s="48"/>
      <c r="D31" s="48"/>
      <c r="E31" s="48"/>
      <c r="F31" s="49"/>
      <c r="G31" s="50"/>
      <c r="H31" s="50"/>
      <c r="I31" s="50"/>
      <c r="J31" s="50"/>
      <c r="K31" s="43"/>
    </row>
    <row r="32" spans="2:11" ht="16.2" customHeight="1">
      <c r="B32" s="47"/>
      <c r="C32" s="48"/>
      <c r="D32" s="48"/>
      <c r="E32" s="48"/>
      <c r="F32" s="49"/>
      <c r="G32" s="50"/>
      <c r="H32" s="50"/>
      <c r="I32" s="50"/>
      <c r="J32" s="50"/>
      <c r="K32" s="43"/>
    </row>
    <row r="33" spans="2:11" ht="16.2" customHeight="1">
      <c r="B33" s="47"/>
      <c r="C33" s="48"/>
      <c r="D33" s="48"/>
      <c r="E33" s="48"/>
      <c r="F33" s="49"/>
      <c r="G33" s="50"/>
      <c r="H33" s="50"/>
      <c r="I33" s="50"/>
      <c r="J33" s="50"/>
      <c r="K33" s="43"/>
    </row>
    <row r="34" spans="2:11" ht="16.2" customHeight="1">
      <c r="B34" s="45"/>
      <c r="C34" s="46"/>
      <c r="D34" s="46"/>
      <c r="E34" s="46"/>
      <c r="F34" s="46"/>
      <c r="G34" s="50"/>
      <c r="H34" s="50"/>
      <c r="I34" s="50"/>
      <c r="J34" s="50"/>
      <c r="K34" s="51"/>
    </row>
    <row r="35" spans="2:11" ht="16.2" customHeight="1">
      <c r="B35" s="45"/>
      <c r="C35" s="45"/>
      <c r="D35" s="45"/>
      <c r="E35" s="45"/>
      <c r="F35" s="45"/>
      <c r="G35" s="45"/>
      <c r="H35" s="45"/>
      <c r="I35" s="52"/>
      <c r="J35" s="23"/>
      <c r="K35" s="45"/>
    </row>
    <row r="36" spans="2:11" ht="16.2" customHeight="1">
      <c r="B36" s="45"/>
      <c r="C36" s="45"/>
      <c r="D36" s="45"/>
      <c r="E36" s="45"/>
      <c r="F36" s="45"/>
      <c r="G36" s="45"/>
      <c r="H36" s="45"/>
      <c r="I36" s="52"/>
      <c r="J36" s="23"/>
      <c r="K36" s="45"/>
    </row>
    <row r="37" spans="2:11" ht="16.2" customHeight="1">
      <c r="B37" s="45"/>
      <c r="C37" s="45"/>
      <c r="D37" s="45"/>
      <c r="E37" s="45"/>
      <c r="F37" s="45"/>
      <c r="G37" s="45"/>
      <c r="H37" s="45"/>
      <c r="I37" s="45"/>
      <c r="J37" s="45"/>
      <c r="K37" s="45"/>
    </row>
  </sheetData>
  <mergeCells count="4">
    <mergeCell ref="D3:D4"/>
    <mergeCell ref="G20:I20"/>
    <mergeCell ref="B2:D2"/>
    <mergeCell ref="E2:G2"/>
  </mergeCells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Initial guess</vt:lpstr>
      <vt:lpstr>Use Solver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Ezra Hauer</dc:creator>
  <cp:lastModifiedBy>Ezra</cp:lastModifiedBy>
  <dcterms:created xsi:type="dcterms:W3CDTF">2011-12-13T13:09:51Z</dcterms:created>
  <dcterms:modified xsi:type="dcterms:W3CDTF">2014-09-15T17:45:29Z</dcterms:modified>
</cp:coreProperties>
</file>