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1.xml" ContentType="application/vnd.openxmlformats-officedocument.drawingml.chart+xml"/>
  <Override PartName="/xl/drawings/drawing13.xml" ContentType="application/vnd.openxmlformats-officedocument.drawing+xml"/>
  <Override PartName="/xl/charts/chart2.xml" ContentType="application/vnd.openxmlformats-officedocument.drawingml.chart+xml"/>
  <Override PartName="/xl/drawings/drawing14.xml" ContentType="application/vnd.openxmlformats-officedocument.drawing+xml"/>
  <Override PartName="/xl/charts/chart3.xml" ContentType="application/vnd.openxmlformats-officedocument.drawingml.chart+xml"/>
  <Override PartName="/xl/drawings/drawing15.xml" ContentType="application/vnd.openxmlformats-officedocument.drawing+xml"/>
  <Override PartName="/xl/charts/chart4.xml" ContentType="application/vnd.openxmlformats-officedocument.drawingml.chart+xml"/>
  <Override PartName="/xl/drawings/drawing16.xml" ContentType="application/vnd.openxmlformats-officedocument.drawing+xml"/>
  <Override PartName="/xl/charts/chart5.xml" ContentType="application/vnd.openxmlformats-officedocument.drawingml.chart+xml"/>
  <Override PartName="/xl/theme/themeOverride1.xml" ContentType="application/vnd.openxmlformats-officedocument.themeOverride+xml"/>
  <Override PartName="/xl/drawings/drawing17.xml" ContentType="application/vnd.openxmlformats-officedocument.drawing+xml"/>
  <Override PartName="/xl/charts/chart6.xml" ContentType="application/vnd.openxmlformats-officedocument.drawingml.chart+xml"/>
  <Override PartName="/xl/theme/themeOverride2.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ThisWorkbook" autoCompressPictures="0"/>
  <bookViews>
    <workbookView xWindow="2220" yWindow="660" windowWidth="20730" windowHeight="7815" tabRatio="887"/>
  </bookViews>
  <sheets>
    <sheet name="Inhaltsverzeichnis" sheetId="20" r:id="rId1"/>
    <sheet name="Übersicht" sheetId="1" r:id="rId2"/>
    <sheet name="Katalog_Gesamt" sheetId="6" r:id="rId3"/>
    <sheet name="Geschäftsleitung" sheetId="2" r:id="rId4"/>
    <sheet name="Fachabteilung" sheetId="3" r:id="rId5"/>
    <sheet name="IT-MA" sheetId="4" r:id="rId6"/>
    <sheet name="CIO" sheetId="5" r:id="rId7"/>
    <sheet name="Strategiemethode" sheetId="15" r:id="rId8"/>
    <sheet name="Kalkulation" sheetId="7" r:id="rId9"/>
    <sheet name="Kalkulation-Strategie" sheetId="16" r:id="rId10"/>
    <sheet name="Datenkonsolidierung" sheetId="18" r:id="rId11"/>
    <sheet name="Ausw_Balken_Domäne_Empf" sheetId="14" r:id="rId12"/>
    <sheet name="Ausw_Abw_Durch_Empfehlung" sheetId="9" r:id="rId13"/>
    <sheet name="Ausw_Spider_Abw_Durch_Empf" sheetId="11" r:id="rId14"/>
    <sheet name="Ausw_Spider_Abw_Max_Min" sheetId="10" r:id="rId15"/>
    <sheet name="Ausw_Innen_Aussensicht" sheetId="17" r:id="rId16"/>
    <sheet name="Ausw_Spider_Innen_Aussen" sheetId="19" r:id="rId17"/>
    <sheet name="Handlungsempfehlung " sheetId="8" state="hidden" r:id="rId18"/>
    <sheet name="Tabellenbeschriftung" sheetId="13" r:id="rId19"/>
  </sheets>
  <definedNames>
    <definedName name="_xlnm._FilterDatabase" localSheetId="6" hidden="1">CIO!$D$10:$G$39</definedName>
    <definedName name="_xlnm._FilterDatabase" localSheetId="4" hidden="1">Fachabteilung!$D$10:$G$39</definedName>
    <definedName name="_xlnm._FilterDatabase" localSheetId="3" hidden="1">Geschäftsleitung!$D$10:$G$39</definedName>
    <definedName name="_xlnm._FilterDatabase" localSheetId="17" hidden="1">'Handlungsempfehlung '!#REF!</definedName>
    <definedName name="_xlnm._FilterDatabase" localSheetId="5" hidden="1">'IT-MA'!$D$10:$G$39</definedName>
    <definedName name="_xlnm.Print_Area" localSheetId="12">Ausw_Abw_Durch_Empfehlung!$A$1:$R$58</definedName>
    <definedName name="_xlnm.Print_Area" localSheetId="3">Geschäftsleitung!$A$1:$Y$39</definedName>
    <definedName name="_xlnm.Print_Area" localSheetId="1">Übersicht!$A$1:$X$39</definedName>
    <definedName name="_xlnm.Print_Titles" localSheetId="6">CIO!$9:$10</definedName>
    <definedName name="_xlnm.Print_Titles" localSheetId="4">Fachabteilung!$9:$10</definedName>
    <definedName name="_xlnm.Print_Titles" localSheetId="3">Geschäftsleitung!$9:$10</definedName>
    <definedName name="_xlnm.Print_Titles" localSheetId="5">'IT-MA'!$9:$10</definedName>
    <definedName name="_xlnm.Print_Titles" localSheetId="8">Kalkulation!$9:$10</definedName>
    <definedName name="_xlnm.Print_Titles" localSheetId="2">Katalog_Gesamt!$9:$10</definedName>
    <definedName name="_xlnm.Print_Titles" localSheetId="1">Übersicht!$9:$10</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A12" i="7" l="1"/>
  <c r="AA13" i="7"/>
  <c r="AA14" i="7"/>
  <c r="AA15" i="7"/>
  <c r="AA16" i="7"/>
  <c r="AA17" i="7"/>
  <c r="AA18" i="7"/>
  <c r="AA19" i="7"/>
  <c r="AA20" i="7"/>
  <c r="AA21" i="7"/>
  <c r="AA22" i="7"/>
  <c r="AA23" i="7"/>
  <c r="AA24" i="7"/>
  <c r="AA25" i="7"/>
  <c r="AA26" i="7"/>
  <c r="AA27" i="7"/>
  <c r="AA28" i="7"/>
  <c r="AA29" i="7"/>
  <c r="AA30" i="7"/>
  <c r="AA31" i="7"/>
  <c r="AA32" i="7"/>
  <c r="AA33" i="7"/>
  <c r="AA34" i="7"/>
  <c r="AA35" i="7"/>
  <c r="AA36" i="7"/>
  <c r="AA37" i="7"/>
  <c r="AA38" i="7"/>
  <c r="AA39" i="7"/>
  <c r="AA11" i="7"/>
  <c r="Z12" i="7"/>
  <c r="Z13" i="7"/>
  <c r="Z14" i="7"/>
  <c r="Z15" i="7"/>
  <c r="Z16" i="7"/>
  <c r="Z17" i="7"/>
  <c r="Z18" i="7"/>
  <c r="Z19" i="7"/>
  <c r="Z20" i="7"/>
  <c r="Z21" i="7"/>
  <c r="Z22" i="7"/>
  <c r="Z23" i="7"/>
  <c r="Z24" i="7"/>
  <c r="Z25" i="7"/>
  <c r="Z26" i="7"/>
  <c r="Z27" i="7"/>
  <c r="Z28" i="7"/>
  <c r="Z29" i="7"/>
  <c r="Z30" i="7"/>
  <c r="Z31" i="7"/>
  <c r="Z32" i="7"/>
  <c r="Z33" i="7"/>
  <c r="Z34" i="7"/>
  <c r="Z35" i="7"/>
  <c r="Z36" i="7"/>
  <c r="Z37" i="7"/>
  <c r="Z38" i="7"/>
  <c r="Z39" i="7"/>
  <c r="Z11" i="7"/>
  <c r="X12" i="7"/>
  <c r="X13" i="7"/>
  <c r="X14" i="7"/>
  <c r="X15" i="7"/>
  <c r="X16" i="7"/>
  <c r="X17" i="7"/>
  <c r="X18" i="7"/>
  <c r="X19" i="7"/>
  <c r="X20" i="7"/>
  <c r="X21" i="7"/>
  <c r="X22" i="7"/>
  <c r="X23" i="7"/>
  <c r="X24" i="7"/>
  <c r="X25" i="7"/>
  <c r="X26" i="7"/>
  <c r="X27" i="7"/>
  <c r="X28" i="7"/>
  <c r="X29" i="7"/>
  <c r="X30" i="7"/>
  <c r="X31" i="7"/>
  <c r="X32" i="7"/>
  <c r="X33" i="7"/>
  <c r="X34" i="7"/>
  <c r="X35" i="7"/>
  <c r="X36" i="7"/>
  <c r="X37" i="7"/>
  <c r="X38" i="7"/>
  <c r="X39" i="7"/>
  <c r="X11" i="7"/>
  <c r="Y14" i="7" l="1"/>
  <c r="Y15" i="7"/>
  <c r="Y16" i="7"/>
  <c r="Y17" i="7"/>
  <c r="Y18" i="7"/>
  <c r="Y19" i="7"/>
  <c r="Y20" i="7"/>
  <c r="Y21" i="7"/>
  <c r="Y22" i="7"/>
  <c r="Y23" i="7"/>
  <c r="Y24" i="7"/>
  <c r="Y25" i="7"/>
  <c r="Y26" i="7"/>
  <c r="Y27" i="7"/>
  <c r="Y28" i="7"/>
  <c r="Y29" i="7"/>
  <c r="Y30" i="7"/>
  <c r="Y31" i="7"/>
  <c r="Y32" i="7"/>
  <c r="Y33" i="7"/>
  <c r="Y34" i="7"/>
  <c r="Y35" i="7"/>
  <c r="Y36" i="7"/>
  <c r="Y37" i="7"/>
  <c r="Y38" i="7"/>
  <c r="Y39" i="7"/>
  <c r="Y13" i="7"/>
  <c r="AC18" i="7" l="1"/>
  <c r="AC23" i="7"/>
  <c r="AC11" i="7"/>
  <c r="AC35" i="7"/>
  <c r="C13" i="1"/>
  <c r="C11" i="1" l="1"/>
  <c r="E11" i="16" l="1"/>
  <c r="C39" i="18"/>
  <c r="C38" i="18"/>
  <c r="C37" i="18"/>
  <c r="C36" i="18"/>
  <c r="C35" i="18"/>
  <c r="C34" i="18"/>
  <c r="C33" i="18"/>
  <c r="C32" i="18"/>
  <c r="C31" i="18"/>
  <c r="C30" i="18"/>
  <c r="C29" i="18"/>
  <c r="C28" i="18"/>
  <c r="C27" i="18"/>
  <c r="C26" i="18"/>
  <c r="C25" i="18"/>
  <c r="C24" i="18"/>
  <c r="C23" i="18"/>
  <c r="C22" i="18"/>
  <c r="C21" i="18"/>
  <c r="C20" i="18"/>
  <c r="C19" i="18"/>
  <c r="C18" i="18"/>
  <c r="C17" i="18"/>
  <c r="C16" i="18"/>
  <c r="C15" i="18"/>
  <c r="C14" i="18"/>
  <c r="C13" i="18"/>
  <c r="C12" i="18"/>
  <c r="C11" i="18"/>
  <c r="C21" i="16"/>
  <c r="E12" i="16"/>
  <c r="F12" i="16"/>
  <c r="G12" i="16"/>
  <c r="H12" i="16"/>
  <c r="I12" i="16"/>
  <c r="E13" i="16"/>
  <c r="F13" i="16"/>
  <c r="G13" i="16"/>
  <c r="H13" i="16"/>
  <c r="I13" i="16"/>
  <c r="E14" i="16"/>
  <c r="F14" i="16"/>
  <c r="G14" i="16"/>
  <c r="H14" i="16"/>
  <c r="I14" i="16"/>
  <c r="E15" i="16"/>
  <c r="F15" i="16"/>
  <c r="G15" i="16"/>
  <c r="H15" i="16"/>
  <c r="I15" i="16"/>
  <c r="E16" i="16"/>
  <c r="F16" i="16"/>
  <c r="G16" i="16"/>
  <c r="H16" i="16"/>
  <c r="I16" i="16"/>
  <c r="E17" i="16"/>
  <c r="F17" i="16"/>
  <c r="G17" i="16"/>
  <c r="H17" i="16"/>
  <c r="I17" i="16"/>
  <c r="E18" i="16"/>
  <c r="F18" i="16"/>
  <c r="G18" i="16"/>
  <c r="H18" i="16"/>
  <c r="I18" i="16"/>
  <c r="E19" i="16"/>
  <c r="F19" i="16"/>
  <c r="G19" i="16"/>
  <c r="H19" i="16"/>
  <c r="I19" i="16"/>
  <c r="E20" i="16"/>
  <c r="F20" i="16"/>
  <c r="G20" i="16"/>
  <c r="H20" i="16"/>
  <c r="I20" i="16"/>
  <c r="E21" i="16"/>
  <c r="F21" i="16"/>
  <c r="G21" i="16"/>
  <c r="H21" i="16"/>
  <c r="I21" i="16"/>
  <c r="E22" i="16"/>
  <c r="F22" i="16"/>
  <c r="G22" i="16"/>
  <c r="H22" i="16"/>
  <c r="I22" i="16"/>
  <c r="E23" i="16"/>
  <c r="F23" i="16"/>
  <c r="G23" i="16"/>
  <c r="H23" i="16"/>
  <c r="I23" i="16"/>
  <c r="E24" i="16"/>
  <c r="F24" i="16"/>
  <c r="G24" i="16"/>
  <c r="H24" i="16"/>
  <c r="I24" i="16"/>
  <c r="E25" i="16"/>
  <c r="F25" i="16"/>
  <c r="G25" i="16"/>
  <c r="H25" i="16"/>
  <c r="I25" i="16"/>
  <c r="E26" i="16"/>
  <c r="F26" i="16"/>
  <c r="G26" i="16"/>
  <c r="H26" i="16"/>
  <c r="I26" i="16"/>
  <c r="E27" i="16"/>
  <c r="F27" i="16"/>
  <c r="G27" i="16"/>
  <c r="H27" i="16"/>
  <c r="I27" i="16"/>
  <c r="E28" i="16"/>
  <c r="F28" i="16"/>
  <c r="G28" i="16"/>
  <c r="H28" i="16"/>
  <c r="I28" i="16"/>
  <c r="E29" i="16"/>
  <c r="F29" i="16"/>
  <c r="G29" i="16"/>
  <c r="H29" i="16"/>
  <c r="I29" i="16"/>
  <c r="E30" i="16"/>
  <c r="F30" i="16"/>
  <c r="G30" i="16"/>
  <c r="H30" i="16"/>
  <c r="I30" i="16"/>
  <c r="E31" i="16"/>
  <c r="F31" i="16"/>
  <c r="G31" i="16"/>
  <c r="H31" i="16"/>
  <c r="I31" i="16"/>
  <c r="E32" i="16"/>
  <c r="F32" i="16"/>
  <c r="G32" i="16"/>
  <c r="H32" i="16"/>
  <c r="I32" i="16"/>
  <c r="E33" i="16"/>
  <c r="F33" i="16"/>
  <c r="G33" i="16"/>
  <c r="H33" i="16"/>
  <c r="I33" i="16"/>
  <c r="E34" i="16"/>
  <c r="F34" i="16"/>
  <c r="G34" i="16"/>
  <c r="H34" i="16"/>
  <c r="I34" i="16"/>
  <c r="E35" i="16"/>
  <c r="F35" i="16"/>
  <c r="G35" i="16"/>
  <c r="H35" i="16"/>
  <c r="I35" i="16"/>
  <c r="E36" i="16"/>
  <c r="F36" i="16"/>
  <c r="G36" i="16"/>
  <c r="H36" i="16"/>
  <c r="I36" i="16"/>
  <c r="E37" i="16"/>
  <c r="F37" i="16"/>
  <c r="G37" i="16"/>
  <c r="H37" i="16"/>
  <c r="I37" i="16"/>
  <c r="E38" i="16"/>
  <c r="F38" i="16"/>
  <c r="G38" i="16"/>
  <c r="H38" i="16"/>
  <c r="I38" i="16"/>
  <c r="E39" i="16"/>
  <c r="F39" i="16"/>
  <c r="G39" i="16"/>
  <c r="H39" i="16"/>
  <c r="I39" i="16"/>
  <c r="H11" i="16"/>
  <c r="J38" i="16" l="1"/>
  <c r="J36" i="16"/>
  <c r="Y27" i="18" s="1"/>
  <c r="J32" i="16"/>
  <c r="Y34" i="18" s="1"/>
  <c r="J28" i="16"/>
  <c r="Y30" i="18" s="1"/>
  <c r="J24" i="16"/>
  <c r="J20" i="16"/>
  <c r="Y18" i="18" s="1"/>
  <c r="J16" i="16"/>
  <c r="Y36" i="18" s="1"/>
  <c r="J12" i="16"/>
  <c r="Y14" i="18" s="1"/>
  <c r="J39" i="16"/>
  <c r="K35" i="16"/>
  <c r="J35" i="16"/>
  <c r="J31" i="16"/>
  <c r="Y33" i="18" s="1"/>
  <c r="J27" i="16"/>
  <c r="J23" i="16"/>
  <c r="J19" i="16"/>
  <c r="J15" i="16"/>
  <c r="Y22" i="18" s="1"/>
  <c r="J34" i="16"/>
  <c r="Y37" i="18" s="1"/>
  <c r="J30" i="16"/>
  <c r="Y32" i="18" s="1"/>
  <c r="J26" i="16"/>
  <c r="Y26" i="18" s="1"/>
  <c r="J22" i="16"/>
  <c r="Y20" i="18" s="1"/>
  <c r="J18" i="16"/>
  <c r="Y13" i="18" s="1"/>
  <c r="J14" i="16"/>
  <c r="Y19" i="18" s="1"/>
  <c r="J37" i="16"/>
  <c r="Y29" i="18" s="1"/>
  <c r="J33" i="16"/>
  <c r="Y35" i="18" s="1"/>
  <c r="J29" i="16"/>
  <c r="Y31" i="18" s="1"/>
  <c r="J25" i="16"/>
  <c r="Y24" i="18" s="1"/>
  <c r="J21" i="16"/>
  <c r="K21" i="16"/>
  <c r="K17" i="16"/>
  <c r="J17" i="16"/>
  <c r="Y12" i="18" s="1"/>
  <c r="J13" i="16"/>
  <c r="Y21" i="18"/>
  <c r="Y17" i="18"/>
  <c r="Y39" i="18"/>
  <c r="Y38" i="18"/>
  <c r="Y25" i="18"/>
  <c r="Y16" i="18"/>
  <c r="Y15" i="18"/>
  <c r="Y28" i="18"/>
  <c r="Y23" i="18"/>
  <c r="I11" i="16"/>
  <c r="G11" i="16"/>
  <c r="F11" i="16"/>
  <c r="E11" i="15"/>
  <c r="G11" i="15"/>
  <c r="I11" i="15"/>
  <c r="K11" i="15"/>
  <c r="M11" i="15"/>
  <c r="E17" i="15"/>
  <c r="G17" i="15"/>
  <c r="I17" i="15"/>
  <c r="K17" i="15"/>
  <c r="M17" i="15"/>
  <c r="E18" i="15"/>
  <c r="G18" i="15"/>
  <c r="I18" i="15"/>
  <c r="K18" i="15"/>
  <c r="M18" i="15"/>
  <c r="E21" i="15"/>
  <c r="G21" i="15"/>
  <c r="I21" i="15"/>
  <c r="K21" i="15"/>
  <c r="M21" i="15"/>
  <c r="E22" i="15"/>
  <c r="G22" i="15"/>
  <c r="I22" i="15"/>
  <c r="K22" i="15"/>
  <c r="M22" i="15"/>
  <c r="E23" i="15"/>
  <c r="G23" i="15"/>
  <c r="I23" i="15"/>
  <c r="K23" i="15"/>
  <c r="M23" i="15"/>
  <c r="E24" i="15"/>
  <c r="G24" i="15"/>
  <c r="I24" i="15"/>
  <c r="K24" i="15"/>
  <c r="M24" i="15"/>
  <c r="E25" i="15"/>
  <c r="G25" i="15"/>
  <c r="I25" i="15"/>
  <c r="K25" i="15"/>
  <c r="M25" i="15"/>
  <c r="E26" i="15"/>
  <c r="G26" i="15"/>
  <c r="I26" i="15"/>
  <c r="K26" i="15"/>
  <c r="M26" i="15"/>
  <c r="E27" i="15"/>
  <c r="G27" i="15"/>
  <c r="I27" i="15"/>
  <c r="K27" i="15"/>
  <c r="M27" i="15"/>
  <c r="E28" i="15"/>
  <c r="G28" i="15"/>
  <c r="I28" i="15"/>
  <c r="K28" i="15"/>
  <c r="M28" i="15"/>
  <c r="E29" i="15"/>
  <c r="G29" i="15"/>
  <c r="I29" i="15"/>
  <c r="K29" i="15"/>
  <c r="M29" i="15"/>
  <c r="E30" i="15"/>
  <c r="G30" i="15"/>
  <c r="I30" i="15"/>
  <c r="K30" i="15"/>
  <c r="M30" i="15"/>
  <c r="E31" i="15"/>
  <c r="G31" i="15"/>
  <c r="I31" i="15"/>
  <c r="K31" i="15"/>
  <c r="M31" i="15"/>
  <c r="E32" i="15"/>
  <c r="G32" i="15"/>
  <c r="I32" i="15"/>
  <c r="K32" i="15"/>
  <c r="M32" i="15"/>
  <c r="E33" i="15"/>
  <c r="G33" i="15"/>
  <c r="I33" i="15"/>
  <c r="K33" i="15"/>
  <c r="M33" i="15"/>
  <c r="E38" i="15"/>
  <c r="G38" i="15"/>
  <c r="I38" i="15"/>
  <c r="K38" i="15"/>
  <c r="M38" i="15"/>
  <c r="E39" i="15"/>
  <c r="G39" i="15"/>
  <c r="I39" i="15"/>
  <c r="K39" i="15"/>
  <c r="M39" i="15"/>
  <c r="C39" i="16"/>
  <c r="C38" i="16"/>
  <c r="C33" i="16"/>
  <c r="C32" i="16"/>
  <c r="C31" i="16"/>
  <c r="C30" i="16"/>
  <c r="C29" i="16"/>
  <c r="C28" i="16"/>
  <c r="C27" i="16"/>
  <c r="C26" i="16"/>
  <c r="C25" i="16"/>
  <c r="C24" i="16"/>
  <c r="C23" i="16"/>
  <c r="C22" i="16"/>
  <c r="C18" i="16"/>
  <c r="C17" i="16"/>
  <c r="C11" i="16"/>
  <c r="C39" i="15"/>
  <c r="C38" i="15"/>
  <c r="C33" i="15"/>
  <c r="C32" i="15"/>
  <c r="C31" i="15"/>
  <c r="C30" i="15"/>
  <c r="C29" i="15"/>
  <c r="C28" i="15"/>
  <c r="C27" i="15"/>
  <c r="C26" i="15"/>
  <c r="C25" i="15"/>
  <c r="C24" i="15"/>
  <c r="C23" i="15"/>
  <c r="C22" i="15"/>
  <c r="C21" i="15"/>
  <c r="C18" i="15"/>
  <c r="C17" i="15"/>
  <c r="C11" i="15"/>
  <c r="K11" i="16" l="1"/>
  <c r="J11" i="16"/>
  <c r="Y11" i="18" s="1"/>
  <c r="I16" i="5"/>
  <c r="E5" i="13" l="1"/>
  <c r="E4" i="13"/>
  <c r="E3" i="13"/>
  <c r="Q35" i="2" l="1"/>
  <c r="D14" i="2"/>
  <c r="D15" i="2"/>
  <c r="D16" i="2"/>
  <c r="D17" i="2"/>
  <c r="D18" i="2"/>
  <c r="D19" i="2"/>
  <c r="D20" i="2"/>
  <c r="D21" i="2"/>
  <c r="D22" i="2"/>
  <c r="D23" i="2"/>
  <c r="D24" i="2"/>
  <c r="D25" i="2"/>
  <c r="D26" i="2"/>
  <c r="D27" i="2"/>
  <c r="D28" i="2"/>
  <c r="D29" i="2"/>
  <c r="D30" i="2"/>
  <c r="D31" i="2"/>
  <c r="D32" i="2"/>
  <c r="D33" i="2"/>
  <c r="D34" i="2"/>
  <c r="D35" i="2"/>
  <c r="D36" i="2"/>
  <c r="D37" i="2"/>
  <c r="D38" i="2"/>
  <c r="D39" i="2"/>
  <c r="E12" i="3" l="1"/>
  <c r="E13" i="3"/>
  <c r="E14" i="3"/>
  <c r="E15" i="3"/>
  <c r="E16" i="3"/>
  <c r="E17" i="3"/>
  <c r="E18" i="3"/>
  <c r="E19" i="3"/>
  <c r="E20" i="3"/>
  <c r="E21" i="3"/>
  <c r="E22" i="3"/>
  <c r="E23" i="3"/>
  <c r="E24" i="3"/>
  <c r="E25" i="3"/>
  <c r="E26" i="3"/>
  <c r="E27" i="3"/>
  <c r="E28" i="3"/>
  <c r="E29" i="3"/>
  <c r="E30" i="3"/>
  <c r="E31" i="3"/>
  <c r="E32" i="3"/>
  <c r="E33" i="3"/>
  <c r="E34" i="3"/>
  <c r="E35" i="3"/>
  <c r="E36" i="3"/>
  <c r="E37" i="3"/>
  <c r="E38" i="3"/>
  <c r="E39" i="3"/>
  <c r="Q39" i="5" l="1"/>
  <c r="O39" i="5"/>
  <c r="M39" i="5"/>
  <c r="K39" i="5"/>
  <c r="I39" i="5"/>
  <c r="Q38" i="5"/>
  <c r="O38" i="5"/>
  <c r="M38" i="5"/>
  <c r="K38" i="5"/>
  <c r="I38" i="5"/>
  <c r="Q37" i="5"/>
  <c r="O37" i="5"/>
  <c r="M37" i="5"/>
  <c r="K37" i="5"/>
  <c r="I37" i="5"/>
  <c r="Q36" i="5"/>
  <c r="O36" i="5"/>
  <c r="M36" i="5"/>
  <c r="K36" i="5"/>
  <c r="I36" i="5"/>
  <c r="Q35" i="5"/>
  <c r="O35" i="5"/>
  <c r="M35" i="5"/>
  <c r="K35" i="5"/>
  <c r="I35" i="5"/>
  <c r="Q34" i="5"/>
  <c r="O34" i="5"/>
  <c r="M34" i="5"/>
  <c r="K34" i="5"/>
  <c r="I34" i="5"/>
  <c r="Q33" i="5"/>
  <c r="O33" i="5"/>
  <c r="M33" i="5"/>
  <c r="K33" i="5"/>
  <c r="I33" i="5"/>
  <c r="Q32" i="5"/>
  <c r="O32" i="5"/>
  <c r="M32" i="5"/>
  <c r="K32" i="5"/>
  <c r="I32" i="5"/>
  <c r="Q31" i="5"/>
  <c r="O31" i="5"/>
  <c r="M31" i="5"/>
  <c r="K31" i="5"/>
  <c r="I31" i="5"/>
  <c r="Q30" i="5"/>
  <c r="O30" i="5"/>
  <c r="M30" i="5"/>
  <c r="K30" i="5"/>
  <c r="I30" i="5"/>
  <c r="Q29" i="5"/>
  <c r="O29" i="5"/>
  <c r="M29" i="5"/>
  <c r="K29" i="5"/>
  <c r="I29" i="5"/>
  <c r="Q28" i="5"/>
  <c r="O28" i="5"/>
  <c r="M28" i="5"/>
  <c r="K28" i="5"/>
  <c r="I28" i="5"/>
  <c r="Q27" i="5"/>
  <c r="O27" i="5"/>
  <c r="M27" i="5"/>
  <c r="K27" i="5"/>
  <c r="I27" i="5"/>
  <c r="Q26" i="5"/>
  <c r="O26" i="5"/>
  <c r="M26" i="5"/>
  <c r="K26" i="5"/>
  <c r="I26" i="5"/>
  <c r="Q25" i="5"/>
  <c r="O25" i="5"/>
  <c r="M25" i="5"/>
  <c r="K25" i="5"/>
  <c r="I25" i="5"/>
  <c r="Q24" i="5"/>
  <c r="O24" i="5"/>
  <c r="M24" i="5"/>
  <c r="K24" i="5"/>
  <c r="I24" i="5"/>
  <c r="Q23" i="5"/>
  <c r="O23" i="5"/>
  <c r="M23" i="5"/>
  <c r="K23" i="5"/>
  <c r="I23" i="5"/>
  <c r="Q22" i="5"/>
  <c r="O22" i="5"/>
  <c r="M22" i="5"/>
  <c r="K22" i="5"/>
  <c r="I22" i="5"/>
  <c r="Q21" i="5"/>
  <c r="O21" i="5"/>
  <c r="M21" i="5"/>
  <c r="K21" i="5"/>
  <c r="I21" i="5"/>
  <c r="Q20" i="5"/>
  <c r="O20" i="5"/>
  <c r="M20" i="5"/>
  <c r="K20" i="5"/>
  <c r="I20" i="5"/>
  <c r="Q19" i="5"/>
  <c r="O19" i="5"/>
  <c r="M19" i="5"/>
  <c r="K19" i="5"/>
  <c r="I19" i="5"/>
  <c r="Q18" i="5"/>
  <c r="O18" i="5"/>
  <c r="M18" i="5"/>
  <c r="K18" i="5"/>
  <c r="I18" i="5"/>
  <c r="Q17" i="5"/>
  <c r="O17" i="5"/>
  <c r="M17" i="5"/>
  <c r="K17" i="5"/>
  <c r="I17" i="5"/>
  <c r="Q16" i="5"/>
  <c r="O16" i="5"/>
  <c r="M16" i="5"/>
  <c r="K16" i="5"/>
  <c r="Q15" i="5"/>
  <c r="O15" i="5"/>
  <c r="M15" i="5"/>
  <c r="K15" i="5"/>
  <c r="I15" i="5"/>
  <c r="Q14" i="5"/>
  <c r="O14" i="5"/>
  <c r="M14" i="5"/>
  <c r="K14" i="5"/>
  <c r="I14" i="5"/>
  <c r="Q13" i="5"/>
  <c r="O13" i="5"/>
  <c r="M13" i="5"/>
  <c r="K13" i="5"/>
  <c r="I13" i="5"/>
  <c r="Q12" i="5"/>
  <c r="O12" i="5"/>
  <c r="M12" i="5"/>
  <c r="K12" i="5"/>
  <c r="I12" i="5"/>
  <c r="Q11" i="5"/>
  <c r="O11" i="5"/>
  <c r="M11" i="5"/>
  <c r="K11" i="5"/>
  <c r="I11" i="5"/>
  <c r="Q39" i="4"/>
  <c r="O39" i="4"/>
  <c r="M39" i="4"/>
  <c r="K39" i="4"/>
  <c r="I39" i="4"/>
  <c r="Q38" i="4"/>
  <c r="O38" i="4"/>
  <c r="M38" i="4"/>
  <c r="K38" i="4"/>
  <c r="I38" i="4"/>
  <c r="Q37" i="4"/>
  <c r="O37" i="4"/>
  <c r="M37" i="4"/>
  <c r="K37" i="4"/>
  <c r="I37" i="4"/>
  <c r="Q36" i="4"/>
  <c r="O36" i="4"/>
  <c r="M36" i="4"/>
  <c r="K36" i="4"/>
  <c r="I36" i="4"/>
  <c r="Q35" i="4"/>
  <c r="O35" i="4"/>
  <c r="M35" i="4"/>
  <c r="K35" i="4"/>
  <c r="I35" i="4"/>
  <c r="Q34" i="4"/>
  <c r="O34" i="4"/>
  <c r="M34" i="4"/>
  <c r="K34" i="4"/>
  <c r="I34" i="4"/>
  <c r="Q33" i="4"/>
  <c r="O33" i="4"/>
  <c r="M33" i="4"/>
  <c r="K33" i="4"/>
  <c r="I33" i="4"/>
  <c r="Q32" i="4"/>
  <c r="O32" i="4"/>
  <c r="M32" i="4"/>
  <c r="K32" i="4"/>
  <c r="I32" i="4"/>
  <c r="Q31" i="4"/>
  <c r="O31" i="4"/>
  <c r="M31" i="4"/>
  <c r="K31" i="4"/>
  <c r="I31" i="4"/>
  <c r="Q30" i="4"/>
  <c r="O30" i="4"/>
  <c r="M30" i="4"/>
  <c r="K30" i="4"/>
  <c r="I30" i="4"/>
  <c r="Q29" i="4"/>
  <c r="O29" i="4"/>
  <c r="M29" i="4"/>
  <c r="K29" i="4"/>
  <c r="I29" i="4"/>
  <c r="Q28" i="4"/>
  <c r="O28" i="4"/>
  <c r="M28" i="4"/>
  <c r="K28" i="4"/>
  <c r="I28" i="4"/>
  <c r="Q27" i="4"/>
  <c r="O27" i="4"/>
  <c r="M27" i="4"/>
  <c r="K27" i="4"/>
  <c r="I27" i="4"/>
  <c r="Q26" i="4"/>
  <c r="O26" i="4"/>
  <c r="M26" i="4"/>
  <c r="K26" i="4"/>
  <c r="I26" i="4"/>
  <c r="Q25" i="4"/>
  <c r="O25" i="4"/>
  <c r="M25" i="4"/>
  <c r="K25" i="4"/>
  <c r="I25" i="4"/>
  <c r="Q24" i="4"/>
  <c r="O24" i="4"/>
  <c r="M24" i="4"/>
  <c r="K24" i="4"/>
  <c r="I24" i="4"/>
  <c r="Q23" i="4"/>
  <c r="O23" i="4"/>
  <c r="M23" i="4"/>
  <c r="K23" i="4"/>
  <c r="I23" i="4"/>
  <c r="Q22" i="4"/>
  <c r="O22" i="4"/>
  <c r="M22" i="4"/>
  <c r="K22" i="4"/>
  <c r="I22" i="4"/>
  <c r="Q21" i="4"/>
  <c r="O21" i="4"/>
  <c r="M21" i="4"/>
  <c r="K21" i="4"/>
  <c r="I21" i="4"/>
  <c r="Q20" i="4"/>
  <c r="O20" i="4"/>
  <c r="M20" i="4"/>
  <c r="K20" i="4"/>
  <c r="I20" i="4"/>
  <c r="Q19" i="4"/>
  <c r="O19" i="4"/>
  <c r="M19" i="4"/>
  <c r="K19" i="4"/>
  <c r="I19" i="4"/>
  <c r="Q18" i="4"/>
  <c r="O18" i="4"/>
  <c r="M18" i="4"/>
  <c r="K18" i="4"/>
  <c r="I18" i="4"/>
  <c r="Q17" i="4"/>
  <c r="O17" i="4"/>
  <c r="M17" i="4"/>
  <c r="K17" i="4"/>
  <c r="I17" i="4"/>
  <c r="Q16" i="4"/>
  <c r="O16" i="4"/>
  <c r="M16" i="4"/>
  <c r="K16" i="4"/>
  <c r="I16" i="4"/>
  <c r="Q15" i="4"/>
  <c r="O15" i="4"/>
  <c r="M15" i="4"/>
  <c r="K15" i="4"/>
  <c r="I15" i="4"/>
  <c r="Q14" i="4"/>
  <c r="O14" i="4"/>
  <c r="M14" i="4"/>
  <c r="K14" i="4"/>
  <c r="I14" i="4"/>
  <c r="Q13" i="4"/>
  <c r="O13" i="4"/>
  <c r="M13" i="4"/>
  <c r="K13" i="4"/>
  <c r="I13" i="4"/>
  <c r="Q12" i="4"/>
  <c r="O12" i="4"/>
  <c r="M12" i="4"/>
  <c r="K12" i="4"/>
  <c r="I12" i="4"/>
  <c r="Q11" i="4"/>
  <c r="O11" i="4"/>
  <c r="M11" i="4"/>
  <c r="K11" i="4"/>
  <c r="I11" i="4"/>
  <c r="Q39" i="3"/>
  <c r="O39" i="3"/>
  <c r="M39" i="3"/>
  <c r="K39" i="3"/>
  <c r="I39" i="3"/>
  <c r="Q38" i="3"/>
  <c r="O38" i="3"/>
  <c r="M38" i="3"/>
  <c r="K38" i="3"/>
  <c r="I38" i="3"/>
  <c r="Q37" i="3"/>
  <c r="O37" i="3"/>
  <c r="M37" i="3"/>
  <c r="K37" i="3"/>
  <c r="I37" i="3"/>
  <c r="Q36" i="3"/>
  <c r="O36" i="3"/>
  <c r="M36" i="3"/>
  <c r="K36" i="3"/>
  <c r="I36" i="3"/>
  <c r="Q35" i="3"/>
  <c r="O35" i="3"/>
  <c r="M35" i="3"/>
  <c r="K35" i="3"/>
  <c r="I35" i="3"/>
  <c r="Q34" i="3"/>
  <c r="O34" i="3"/>
  <c r="M34" i="3"/>
  <c r="K34" i="3"/>
  <c r="I34" i="3"/>
  <c r="Q33" i="3"/>
  <c r="O33" i="3"/>
  <c r="M33" i="3"/>
  <c r="K33" i="3"/>
  <c r="I33" i="3"/>
  <c r="Q32" i="3"/>
  <c r="O32" i="3"/>
  <c r="M32" i="3"/>
  <c r="K32" i="3"/>
  <c r="I32" i="3"/>
  <c r="Q31" i="3"/>
  <c r="O31" i="3"/>
  <c r="M31" i="3"/>
  <c r="K31" i="3"/>
  <c r="I31" i="3"/>
  <c r="Q30" i="3"/>
  <c r="O30" i="3"/>
  <c r="M30" i="3"/>
  <c r="K30" i="3"/>
  <c r="I30" i="3"/>
  <c r="Q29" i="3"/>
  <c r="O29" i="3"/>
  <c r="M29" i="3"/>
  <c r="K29" i="3"/>
  <c r="I29" i="3"/>
  <c r="Q28" i="3"/>
  <c r="O28" i="3"/>
  <c r="M28" i="3"/>
  <c r="K28" i="3"/>
  <c r="I28" i="3"/>
  <c r="Q27" i="3"/>
  <c r="O27" i="3"/>
  <c r="M27" i="3"/>
  <c r="K27" i="3"/>
  <c r="I27" i="3"/>
  <c r="Q26" i="3"/>
  <c r="O26" i="3"/>
  <c r="M26" i="3"/>
  <c r="K26" i="3"/>
  <c r="I26" i="3"/>
  <c r="Q25" i="3"/>
  <c r="O25" i="3"/>
  <c r="M25" i="3"/>
  <c r="K25" i="3"/>
  <c r="I25" i="3"/>
  <c r="Q24" i="3"/>
  <c r="O24" i="3"/>
  <c r="M24" i="3"/>
  <c r="K24" i="3"/>
  <c r="I24" i="3"/>
  <c r="Q23" i="3"/>
  <c r="O23" i="3"/>
  <c r="M23" i="3"/>
  <c r="K23" i="3"/>
  <c r="I23" i="3"/>
  <c r="Q22" i="3"/>
  <c r="O22" i="3"/>
  <c r="M22" i="3"/>
  <c r="K22" i="3"/>
  <c r="I22" i="3"/>
  <c r="Q21" i="3"/>
  <c r="O21" i="3"/>
  <c r="M21" i="3"/>
  <c r="K21" i="3"/>
  <c r="I21" i="3"/>
  <c r="Q20" i="3"/>
  <c r="O20" i="3"/>
  <c r="M20" i="3"/>
  <c r="K20" i="3"/>
  <c r="I20" i="3"/>
  <c r="Q19" i="3"/>
  <c r="O19" i="3"/>
  <c r="M19" i="3"/>
  <c r="K19" i="3"/>
  <c r="I19" i="3"/>
  <c r="Q18" i="3"/>
  <c r="O18" i="3"/>
  <c r="M18" i="3"/>
  <c r="K18" i="3"/>
  <c r="I18" i="3"/>
  <c r="Q17" i="3"/>
  <c r="O17" i="3"/>
  <c r="M17" i="3"/>
  <c r="K17" i="3"/>
  <c r="I17" i="3"/>
  <c r="Q16" i="3"/>
  <c r="O16" i="3"/>
  <c r="M16" i="3"/>
  <c r="K16" i="3"/>
  <c r="I16" i="3"/>
  <c r="Q15" i="3"/>
  <c r="O15" i="3"/>
  <c r="M15" i="3"/>
  <c r="K15" i="3"/>
  <c r="I15" i="3"/>
  <c r="Q14" i="3"/>
  <c r="O14" i="3"/>
  <c r="M14" i="3"/>
  <c r="K14" i="3"/>
  <c r="I14" i="3"/>
  <c r="Q13" i="3"/>
  <c r="O13" i="3"/>
  <c r="M13" i="3"/>
  <c r="K13" i="3"/>
  <c r="I13" i="3"/>
  <c r="Q12" i="3"/>
  <c r="O12" i="3"/>
  <c r="M12" i="3"/>
  <c r="K12" i="3"/>
  <c r="I12" i="3"/>
  <c r="Q11" i="3"/>
  <c r="O11" i="3"/>
  <c r="M11" i="3"/>
  <c r="K11" i="3"/>
  <c r="I11" i="3"/>
  <c r="Q14" i="2"/>
  <c r="Q15" i="2"/>
  <c r="Q16" i="2"/>
  <c r="Q17" i="2"/>
  <c r="Q18" i="2"/>
  <c r="Q19" i="2"/>
  <c r="Q20" i="2"/>
  <c r="Q21" i="2"/>
  <c r="Q22" i="2"/>
  <c r="Q23" i="2"/>
  <c r="Q24" i="2"/>
  <c r="Q25" i="2"/>
  <c r="Q26" i="2"/>
  <c r="Q27" i="2"/>
  <c r="Q28" i="2"/>
  <c r="Q29" i="2"/>
  <c r="Q30" i="2"/>
  <c r="Q31" i="2"/>
  <c r="Q32" i="2"/>
  <c r="Q33" i="2"/>
  <c r="Q34" i="2"/>
  <c r="Q36" i="2"/>
  <c r="Q37" i="2"/>
  <c r="Q38" i="2"/>
  <c r="Q39" i="2"/>
  <c r="O14" i="2"/>
  <c r="O15" i="2"/>
  <c r="O16" i="2"/>
  <c r="O17" i="2"/>
  <c r="O18" i="2"/>
  <c r="O19" i="2"/>
  <c r="O20" i="2"/>
  <c r="O21" i="2"/>
  <c r="O22" i="2"/>
  <c r="O23" i="2"/>
  <c r="O24" i="2"/>
  <c r="O25" i="2"/>
  <c r="O26" i="2"/>
  <c r="O27" i="2"/>
  <c r="O28" i="2"/>
  <c r="O29" i="2"/>
  <c r="O30" i="2"/>
  <c r="O31" i="2"/>
  <c r="O32" i="2"/>
  <c r="O33" i="2"/>
  <c r="O34" i="2"/>
  <c r="O35" i="2"/>
  <c r="O36" i="2"/>
  <c r="O37" i="2"/>
  <c r="O38" i="2"/>
  <c r="O39" i="2"/>
  <c r="M14" i="2"/>
  <c r="M15" i="2"/>
  <c r="M16" i="2"/>
  <c r="M17" i="2"/>
  <c r="M18" i="2"/>
  <c r="M19" i="2"/>
  <c r="M20" i="2"/>
  <c r="M21" i="2"/>
  <c r="M22" i="2"/>
  <c r="M23" i="2"/>
  <c r="M24" i="2"/>
  <c r="M25" i="2"/>
  <c r="M26" i="2"/>
  <c r="M27" i="2"/>
  <c r="M28" i="2"/>
  <c r="M29" i="2"/>
  <c r="M30" i="2"/>
  <c r="M31" i="2"/>
  <c r="M32" i="2"/>
  <c r="M33" i="2"/>
  <c r="M34" i="2"/>
  <c r="M35" i="2"/>
  <c r="M36" i="2"/>
  <c r="M37" i="2"/>
  <c r="M38" i="2"/>
  <c r="M39" i="2"/>
  <c r="K14" i="2"/>
  <c r="K15" i="2"/>
  <c r="K16" i="2"/>
  <c r="K17" i="2"/>
  <c r="K18" i="2"/>
  <c r="K19" i="2"/>
  <c r="K20" i="2"/>
  <c r="K21" i="2"/>
  <c r="K22" i="2"/>
  <c r="K23" i="2"/>
  <c r="K24" i="2"/>
  <c r="K25" i="2"/>
  <c r="K26" i="2"/>
  <c r="K27" i="2"/>
  <c r="K28" i="2"/>
  <c r="K29" i="2"/>
  <c r="K30" i="2"/>
  <c r="K31" i="2"/>
  <c r="K32" i="2"/>
  <c r="K33" i="2"/>
  <c r="K34" i="2"/>
  <c r="K35" i="2"/>
  <c r="K36" i="2"/>
  <c r="K37" i="2"/>
  <c r="K38" i="2"/>
  <c r="K39" i="2"/>
  <c r="I14" i="2"/>
  <c r="I15" i="2"/>
  <c r="I16" i="2"/>
  <c r="I17" i="2"/>
  <c r="I18" i="2"/>
  <c r="I19" i="2"/>
  <c r="I20" i="2"/>
  <c r="I21" i="2"/>
  <c r="I22" i="2"/>
  <c r="I23" i="2"/>
  <c r="I24" i="2"/>
  <c r="I25" i="2"/>
  <c r="I26" i="2"/>
  <c r="I27" i="2"/>
  <c r="I28" i="2"/>
  <c r="I29" i="2"/>
  <c r="I30" i="2"/>
  <c r="I31" i="2"/>
  <c r="I32" i="2"/>
  <c r="I33" i="2"/>
  <c r="I34" i="2"/>
  <c r="I35" i="2"/>
  <c r="I36" i="2"/>
  <c r="I37" i="2"/>
  <c r="I38" i="2"/>
  <c r="I39" i="2"/>
  <c r="G39" i="5"/>
  <c r="F39" i="5"/>
  <c r="E39" i="5"/>
  <c r="D39" i="5"/>
  <c r="C39" i="5"/>
  <c r="G38" i="5"/>
  <c r="F38" i="5"/>
  <c r="E38" i="5"/>
  <c r="D38" i="5"/>
  <c r="C38" i="5"/>
  <c r="G37" i="5"/>
  <c r="F37" i="5"/>
  <c r="E37" i="5"/>
  <c r="D37" i="5"/>
  <c r="C37" i="5"/>
  <c r="G36" i="5"/>
  <c r="F36" i="5"/>
  <c r="E36" i="5"/>
  <c r="D36" i="5"/>
  <c r="C36" i="5"/>
  <c r="G35" i="5"/>
  <c r="F35" i="5"/>
  <c r="E35" i="5"/>
  <c r="D35" i="5"/>
  <c r="C35" i="5"/>
  <c r="G34" i="5"/>
  <c r="F34" i="5"/>
  <c r="E34" i="5"/>
  <c r="D34" i="5"/>
  <c r="C34" i="5"/>
  <c r="G33" i="5"/>
  <c r="F33" i="5"/>
  <c r="E33" i="5"/>
  <c r="D33" i="5"/>
  <c r="C33" i="5"/>
  <c r="G32" i="5"/>
  <c r="F32" i="5"/>
  <c r="E32" i="5"/>
  <c r="D32" i="5"/>
  <c r="C32" i="5"/>
  <c r="G31" i="5"/>
  <c r="F31" i="5"/>
  <c r="E31" i="5"/>
  <c r="D31" i="5"/>
  <c r="C31" i="5"/>
  <c r="G30" i="5"/>
  <c r="F30" i="5"/>
  <c r="E30" i="5"/>
  <c r="D30" i="5"/>
  <c r="C30" i="5"/>
  <c r="G29" i="5"/>
  <c r="F29" i="5"/>
  <c r="E29" i="5"/>
  <c r="D29" i="5"/>
  <c r="C29" i="5"/>
  <c r="G28" i="5"/>
  <c r="F28" i="5"/>
  <c r="E28" i="5"/>
  <c r="D28" i="5"/>
  <c r="C28" i="5"/>
  <c r="G27" i="5"/>
  <c r="F27" i="5"/>
  <c r="E27" i="5"/>
  <c r="D27" i="5"/>
  <c r="C27" i="5"/>
  <c r="G26" i="5"/>
  <c r="F26" i="5"/>
  <c r="E26" i="5"/>
  <c r="D26" i="5"/>
  <c r="C26" i="5"/>
  <c r="G25" i="5"/>
  <c r="F25" i="5"/>
  <c r="E25" i="5"/>
  <c r="D25" i="5"/>
  <c r="C25" i="5"/>
  <c r="G24" i="5"/>
  <c r="F24" i="5"/>
  <c r="E24" i="5"/>
  <c r="D24" i="5"/>
  <c r="C24" i="5"/>
  <c r="G23" i="5"/>
  <c r="F23" i="5"/>
  <c r="E23" i="5"/>
  <c r="D23" i="5"/>
  <c r="C23" i="5"/>
  <c r="G22" i="5"/>
  <c r="F22" i="5"/>
  <c r="E22" i="5"/>
  <c r="D22" i="5"/>
  <c r="C22" i="5"/>
  <c r="G21" i="5"/>
  <c r="F21" i="5"/>
  <c r="E21" i="5"/>
  <c r="D21" i="5"/>
  <c r="C21" i="5"/>
  <c r="G20" i="5"/>
  <c r="F20" i="5"/>
  <c r="E20" i="5"/>
  <c r="D20" i="5"/>
  <c r="C20" i="5"/>
  <c r="G19" i="5"/>
  <c r="F19" i="5"/>
  <c r="E19" i="5"/>
  <c r="D19" i="5"/>
  <c r="C19" i="5"/>
  <c r="G18" i="5"/>
  <c r="F18" i="5"/>
  <c r="E18" i="5"/>
  <c r="D18" i="5"/>
  <c r="C18" i="5"/>
  <c r="G17" i="5"/>
  <c r="F17" i="5"/>
  <c r="E17" i="5"/>
  <c r="D17" i="5"/>
  <c r="C17" i="5"/>
  <c r="G16" i="5"/>
  <c r="F16" i="5"/>
  <c r="E16" i="5"/>
  <c r="D16" i="5"/>
  <c r="C16" i="5"/>
  <c r="G15" i="5"/>
  <c r="F15" i="5"/>
  <c r="E15" i="5"/>
  <c r="D15" i="5"/>
  <c r="C15" i="5"/>
  <c r="G14" i="5"/>
  <c r="F14" i="5"/>
  <c r="E14" i="5"/>
  <c r="D14" i="5"/>
  <c r="C14" i="5"/>
  <c r="G13" i="5"/>
  <c r="F13" i="5"/>
  <c r="E13" i="5"/>
  <c r="D13" i="5"/>
  <c r="C13" i="5"/>
  <c r="G12" i="5"/>
  <c r="F12" i="5"/>
  <c r="E12" i="5"/>
  <c r="D12" i="5"/>
  <c r="C12" i="5"/>
  <c r="G11" i="5"/>
  <c r="F11" i="5"/>
  <c r="E11" i="5"/>
  <c r="D11" i="5"/>
  <c r="C11" i="5"/>
  <c r="G39" i="4"/>
  <c r="F39" i="4"/>
  <c r="E39" i="4"/>
  <c r="D39" i="4"/>
  <c r="C39" i="4"/>
  <c r="G38" i="4"/>
  <c r="F38" i="4"/>
  <c r="E38" i="4"/>
  <c r="D38" i="4"/>
  <c r="C38" i="4"/>
  <c r="G37" i="4"/>
  <c r="F37" i="4"/>
  <c r="E37" i="4"/>
  <c r="D37" i="4"/>
  <c r="C37" i="4"/>
  <c r="G36" i="4"/>
  <c r="F36" i="4"/>
  <c r="E36" i="4"/>
  <c r="D36" i="4"/>
  <c r="C36" i="4"/>
  <c r="G35" i="4"/>
  <c r="F35" i="4"/>
  <c r="E35" i="4"/>
  <c r="D35" i="4"/>
  <c r="C35" i="4"/>
  <c r="G34" i="4"/>
  <c r="F34" i="4"/>
  <c r="E34" i="4"/>
  <c r="D34" i="4"/>
  <c r="C34" i="4"/>
  <c r="G33" i="4"/>
  <c r="F33" i="4"/>
  <c r="E33" i="4"/>
  <c r="D33" i="4"/>
  <c r="C33" i="4"/>
  <c r="G32" i="4"/>
  <c r="F32" i="4"/>
  <c r="E32" i="4"/>
  <c r="D32" i="4"/>
  <c r="C32" i="4"/>
  <c r="G31" i="4"/>
  <c r="F31" i="4"/>
  <c r="E31" i="4"/>
  <c r="D31" i="4"/>
  <c r="C31" i="4"/>
  <c r="G30" i="4"/>
  <c r="F30" i="4"/>
  <c r="E30" i="4"/>
  <c r="D30" i="4"/>
  <c r="C30" i="4"/>
  <c r="G29" i="4"/>
  <c r="F29" i="4"/>
  <c r="E29" i="4"/>
  <c r="D29" i="4"/>
  <c r="C29" i="4"/>
  <c r="G28" i="4"/>
  <c r="F28" i="4"/>
  <c r="E28" i="4"/>
  <c r="D28" i="4"/>
  <c r="C28" i="4"/>
  <c r="G27" i="4"/>
  <c r="F27" i="4"/>
  <c r="E27" i="4"/>
  <c r="D27" i="4"/>
  <c r="C27" i="4"/>
  <c r="G26" i="4"/>
  <c r="F26" i="4"/>
  <c r="E26" i="4"/>
  <c r="D26" i="4"/>
  <c r="C26" i="4"/>
  <c r="G25" i="4"/>
  <c r="F25" i="4"/>
  <c r="E25" i="4"/>
  <c r="D25" i="4"/>
  <c r="C25" i="4"/>
  <c r="G24" i="4"/>
  <c r="F24" i="4"/>
  <c r="E24" i="4"/>
  <c r="D24" i="4"/>
  <c r="C24" i="4"/>
  <c r="G23" i="4"/>
  <c r="F23" i="4"/>
  <c r="E23" i="4"/>
  <c r="D23" i="4"/>
  <c r="C23" i="4"/>
  <c r="G22" i="4"/>
  <c r="F22" i="4"/>
  <c r="E22" i="4"/>
  <c r="D22" i="4"/>
  <c r="C22" i="4"/>
  <c r="G21" i="4"/>
  <c r="F21" i="4"/>
  <c r="E21" i="4"/>
  <c r="D21" i="4"/>
  <c r="C21" i="4"/>
  <c r="G20" i="4"/>
  <c r="F20" i="4"/>
  <c r="E20" i="4"/>
  <c r="D20" i="4"/>
  <c r="C20" i="4"/>
  <c r="G19" i="4"/>
  <c r="F19" i="4"/>
  <c r="E19" i="4"/>
  <c r="D19" i="4"/>
  <c r="C19" i="4"/>
  <c r="G18" i="4"/>
  <c r="F18" i="4"/>
  <c r="E18" i="4"/>
  <c r="D18" i="4"/>
  <c r="C18" i="4"/>
  <c r="G17" i="4"/>
  <c r="F17" i="4"/>
  <c r="E17" i="4"/>
  <c r="D17" i="4"/>
  <c r="C17" i="4"/>
  <c r="G16" i="4"/>
  <c r="F16" i="4"/>
  <c r="E16" i="4"/>
  <c r="D16" i="4"/>
  <c r="C16" i="4"/>
  <c r="G15" i="4"/>
  <c r="F15" i="4"/>
  <c r="E15" i="4"/>
  <c r="D15" i="4"/>
  <c r="C15" i="4"/>
  <c r="G14" i="4"/>
  <c r="F14" i="4"/>
  <c r="E14" i="4"/>
  <c r="D14" i="4"/>
  <c r="C14" i="4"/>
  <c r="G13" i="4"/>
  <c r="F13" i="4"/>
  <c r="E13" i="4"/>
  <c r="D13" i="4"/>
  <c r="C13" i="4"/>
  <c r="G12" i="4"/>
  <c r="F12" i="4"/>
  <c r="E12" i="4"/>
  <c r="D12" i="4"/>
  <c r="C12" i="4"/>
  <c r="G11" i="4"/>
  <c r="F11" i="4"/>
  <c r="E11" i="4"/>
  <c r="D11" i="4"/>
  <c r="C11" i="4"/>
  <c r="G39" i="3"/>
  <c r="F39" i="3"/>
  <c r="D39" i="3"/>
  <c r="C39" i="3"/>
  <c r="G38" i="3"/>
  <c r="F38" i="3"/>
  <c r="D38" i="3"/>
  <c r="C38" i="3"/>
  <c r="G37" i="3"/>
  <c r="F37" i="3"/>
  <c r="D37" i="3"/>
  <c r="C37" i="3"/>
  <c r="G36" i="3"/>
  <c r="F36" i="3"/>
  <c r="D36" i="3"/>
  <c r="C36" i="3"/>
  <c r="G35" i="3"/>
  <c r="F35" i="3"/>
  <c r="D35" i="3"/>
  <c r="C35" i="3"/>
  <c r="G34" i="3"/>
  <c r="F34" i="3"/>
  <c r="D34" i="3"/>
  <c r="C34" i="3"/>
  <c r="G33" i="3"/>
  <c r="F33" i="3"/>
  <c r="D33" i="3"/>
  <c r="C33" i="3"/>
  <c r="G32" i="3"/>
  <c r="F32" i="3"/>
  <c r="D32" i="3"/>
  <c r="C32" i="3"/>
  <c r="G31" i="3"/>
  <c r="F31" i="3"/>
  <c r="D31" i="3"/>
  <c r="C31" i="3"/>
  <c r="G30" i="3"/>
  <c r="F30" i="3"/>
  <c r="D30" i="3"/>
  <c r="C30" i="3"/>
  <c r="G29" i="3"/>
  <c r="F29" i="3"/>
  <c r="D29" i="3"/>
  <c r="C29" i="3"/>
  <c r="G28" i="3"/>
  <c r="F28" i="3"/>
  <c r="D28" i="3"/>
  <c r="C28" i="3"/>
  <c r="G27" i="3"/>
  <c r="F27" i="3"/>
  <c r="D27" i="3"/>
  <c r="C27" i="3"/>
  <c r="G26" i="3"/>
  <c r="F26" i="3"/>
  <c r="D26" i="3"/>
  <c r="C26" i="3"/>
  <c r="G25" i="3"/>
  <c r="F25" i="3"/>
  <c r="D25" i="3"/>
  <c r="C25" i="3"/>
  <c r="G24" i="3"/>
  <c r="F24" i="3"/>
  <c r="D24" i="3"/>
  <c r="C24" i="3"/>
  <c r="G23" i="3"/>
  <c r="F23" i="3"/>
  <c r="D23" i="3"/>
  <c r="C23" i="3"/>
  <c r="G22" i="3"/>
  <c r="F22" i="3"/>
  <c r="D22" i="3"/>
  <c r="C22" i="3"/>
  <c r="G21" i="3"/>
  <c r="F21" i="3"/>
  <c r="D21" i="3"/>
  <c r="C21" i="3"/>
  <c r="G20" i="3"/>
  <c r="F20" i="3"/>
  <c r="D20" i="3"/>
  <c r="C20" i="3"/>
  <c r="G19" i="3"/>
  <c r="F19" i="3"/>
  <c r="D19" i="3"/>
  <c r="C19" i="3"/>
  <c r="G18" i="3"/>
  <c r="F18" i="3"/>
  <c r="D18" i="3"/>
  <c r="C18" i="3"/>
  <c r="G17" i="3"/>
  <c r="F17" i="3"/>
  <c r="D17" i="3"/>
  <c r="C17" i="3"/>
  <c r="G16" i="3"/>
  <c r="F16" i="3"/>
  <c r="D16" i="3"/>
  <c r="C16" i="3"/>
  <c r="G15" i="3"/>
  <c r="F15" i="3"/>
  <c r="D15" i="3"/>
  <c r="C15" i="3"/>
  <c r="G14" i="3"/>
  <c r="F14" i="3"/>
  <c r="D14" i="3"/>
  <c r="C14" i="3"/>
  <c r="G13" i="3"/>
  <c r="F13" i="3"/>
  <c r="D13" i="3"/>
  <c r="C13" i="3"/>
  <c r="G12" i="3"/>
  <c r="F12" i="3"/>
  <c r="D12" i="3"/>
  <c r="C12" i="3"/>
  <c r="G11" i="3"/>
  <c r="F11" i="3"/>
  <c r="E11" i="3"/>
  <c r="D11" i="3"/>
  <c r="C11" i="3"/>
  <c r="D11" i="1"/>
  <c r="E11" i="1"/>
  <c r="F11" i="1"/>
  <c r="G11" i="1"/>
  <c r="H11" i="1"/>
  <c r="I11" i="1"/>
  <c r="J11" i="1"/>
  <c r="K11" i="1"/>
  <c r="L11" i="1"/>
  <c r="M11" i="1"/>
  <c r="N11" i="1"/>
  <c r="O11" i="1"/>
  <c r="P11" i="1"/>
  <c r="Q11" i="1"/>
  <c r="R11" i="1"/>
  <c r="S11" i="1"/>
  <c r="T11" i="1"/>
  <c r="U11" i="1"/>
  <c r="V11" i="1"/>
  <c r="W11" i="1"/>
  <c r="D12" i="1"/>
  <c r="E12" i="1"/>
  <c r="F12" i="1"/>
  <c r="G12" i="1"/>
  <c r="H12" i="1"/>
  <c r="I12" i="1"/>
  <c r="J12" i="1"/>
  <c r="K12" i="1"/>
  <c r="L12" i="1"/>
  <c r="M12" i="1"/>
  <c r="N12" i="1"/>
  <c r="O12" i="1"/>
  <c r="P12" i="1"/>
  <c r="Q12" i="1"/>
  <c r="R12" i="1"/>
  <c r="S12" i="1"/>
  <c r="T12" i="1"/>
  <c r="U12" i="1"/>
  <c r="V12" i="1"/>
  <c r="W12" i="1"/>
  <c r="D13" i="1"/>
  <c r="E13" i="1"/>
  <c r="F13" i="1"/>
  <c r="G13" i="1"/>
  <c r="H13" i="1"/>
  <c r="I13" i="1"/>
  <c r="J13" i="1"/>
  <c r="K13" i="1"/>
  <c r="L13" i="1"/>
  <c r="M13" i="1"/>
  <c r="N13" i="1"/>
  <c r="O13" i="1"/>
  <c r="P13" i="1"/>
  <c r="Q13" i="1"/>
  <c r="R13" i="1"/>
  <c r="S13" i="1"/>
  <c r="T13" i="1"/>
  <c r="U13" i="1"/>
  <c r="V13" i="1"/>
  <c r="W13" i="1"/>
  <c r="D14" i="1"/>
  <c r="E14" i="1"/>
  <c r="F14" i="1"/>
  <c r="G14" i="1"/>
  <c r="H14" i="1"/>
  <c r="I14" i="1"/>
  <c r="J14" i="1"/>
  <c r="K14" i="1"/>
  <c r="L14" i="1"/>
  <c r="M14" i="1"/>
  <c r="N14" i="1"/>
  <c r="O14" i="1"/>
  <c r="P14" i="1"/>
  <c r="Q14" i="1"/>
  <c r="R14" i="1"/>
  <c r="S14" i="1"/>
  <c r="T14" i="1"/>
  <c r="U14" i="1"/>
  <c r="V14" i="1"/>
  <c r="W14" i="1"/>
  <c r="D15" i="1"/>
  <c r="E15" i="1"/>
  <c r="F15" i="1"/>
  <c r="G15" i="1"/>
  <c r="H15" i="1"/>
  <c r="I15" i="1"/>
  <c r="J15" i="1"/>
  <c r="K15" i="1"/>
  <c r="L15" i="1"/>
  <c r="M15" i="1"/>
  <c r="N15" i="1"/>
  <c r="O15" i="1"/>
  <c r="P15" i="1"/>
  <c r="Q15" i="1"/>
  <c r="R15" i="1"/>
  <c r="S15" i="1"/>
  <c r="T15" i="1"/>
  <c r="U15" i="1"/>
  <c r="V15" i="1"/>
  <c r="W15" i="1"/>
  <c r="D16" i="1"/>
  <c r="E16" i="1"/>
  <c r="F16" i="1"/>
  <c r="G16" i="1"/>
  <c r="H16" i="1"/>
  <c r="I16" i="1"/>
  <c r="J16" i="1"/>
  <c r="K16" i="1"/>
  <c r="L16" i="1"/>
  <c r="M16" i="1"/>
  <c r="N16" i="1"/>
  <c r="O16" i="1"/>
  <c r="P16" i="1"/>
  <c r="Q16" i="1"/>
  <c r="R16" i="1"/>
  <c r="S16" i="1"/>
  <c r="T16" i="1"/>
  <c r="U16" i="1"/>
  <c r="V16" i="1"/>
  <c r="W16" i="1"/>
  <c r="D17" i="1"/>
  <c r="E17" i="1"/>
  <c r="F17" i="1"/>
  <c r="G17" i="1"/>
  <c r="H17" i="1"/>
  <c r="I17" i="1"/>
  <c r="J17" i="1"/>
  <c r="K17" i="1"/>
  <c r="L17" i="1"/>
  <c r="M17" i="1"/>
  <c r="N17" i="1"/>
  <c r="O17" i="1"/>
  <c r="P17" i="1"/>
  <c r="Q17" i="1"/>
  <c r="R17" i="1"/>
  <c r="S17" i="1"/>
  <c r="T17" i="1"/>
  <c r="U17" i="1"/>
  <c r="V17" i="1"/>
  <c r="W17" i="1"/>
  <c r="D18" i="1"/>
  <c r="E18" i="1"/>
  <c r="F18" i="1"/>
  <c r="G18" i="1"/>
  <c r="H18" i="1"/>
  <c r="I18" i="1"/>
  <c r="J18" i="1"/>
  <c r="K18" i="1"/>
  <c r="L18" i="1"/>
  <c r="M18" i="1"/>
  <c r="N18" i="1"/>
  <c r="O18" i="1"/>
  <c r="P18" i="1"/>
  <c r="Q18" i="1"/>
  <c r="R18" i="1"/>
  <c r="S18" i="1"/>
  <c r="T18" i="1"/>
  <c r="U18" i="1"/>
  <c r="V18" i="1"/>
  <c r="W18" i="1"/>
  <c r="D19" i="1"/>
  <c r="E19" i="1"/>
  <c r="F19" i="1"/>
  <c r="G19" i="1"/>
  <c r="H19" i="1"/>
  <c r="I19" i="1"/>
  <c r="J19" i="1"/>
  <c r="K19" i="1"/>
  <c r="L19" i="1"/>
  <c r="M19" i="1"/>
  <c r="N19" i="1"/>
  <c r="O19" i="1"/>
  <c r="P19" i="1"/>
  <c r="Q19" i="1"/>
  <c r="R19" i="1"/>
  <c r="S19" i="1"/>
  <c r="T19" i="1"/>
  <c r="U19" i="1"/>
  <c r="U19" i="18" s="1"/>
  <c r="V19" i="1"/>
  <c r="W19" i="1"/>
  <c r="D20" i="1"/>
  <c r="E20" i="1"/>
  <c r="F20" i="1"/>
  <c r="G20" i="1"/>
  <c r="H20" i="1"/>
  <c r="I20" i="1"/>
  <c r="J20" i="1"/>
  <c r="K20" i="1"/>
  <c r="L20" i="1"/>
  <c r="M20" i="1"/>
  <c r="N20" i="1"/>
  <c r="O20" i="1"/>
  <c r="P20" i="1"/>
  <c r="Q20" i="1"/>
  <c r="R20" i="1"/>
  <c r="S20" i="1"/>
  <c r="T20" i="1"/>
  <c r="U20" i="1"/>
  <c r="V20" i="1"/>
  <c r="W20" i="1"/>
  <c r="D21" i="1"/>
  <c r="E21" i="1"/>
  <c r="F21" i="1"/>
  <c r="G21" i="1"/>
  <c r="H21" i="1"/>
  <c r="I21" i="1"/>
  <c r="J21" i="1"/>
  <c r="K21" i="1"/>
  <c r="L21" i="1"/>
  <c r="M21" i="1"/>
  <c r="N21" i="1"/>
  <c r="O21" i="1"/>
  <c r="P21" i="1"/>
  <c r="Q21" i="1"/>
  <c r="R21" i="1"/>
  <c r="S21" i="1"/>
  <c r="T21" i="1"/>
  <c r="U21" i="1"/>
  <c r="V21" i="1"/>
  <c r="W21" i="1"/>
  <c r="W21" i="18" s="1"/>
  <c r="D22" i="1"/>
  <c r="E22" i="1"/>
  <c r="F22" i="1"/>
  <c r="G22" i="1"/>
  <c r="H22" i="1"/>
  <c r="I22" i="1"/>
  <c r="J22" i="1"/>
  <c r="K22" i="1"/>
  <c r="L22" i="1"/>
  <c r="M22" i="1"/>
  <c r="N22" i="1"/>
  <c r="O22" i="1"/>
  <c r="P22" i="1"/>
  <c r="Q22" i="1"/>
  <c r="R22" i="1"/>
  <c r="S22" i="1"/>
  <c r="T22" i="1"/>
  <c r="U22" i="1"/>
  <c r="V22" i="1"/>
  <c r="W22" i="1"/>
  <c r="D23" i="1"/>
  <c r="E23" i="1"/>
  <c r="F23" i="1"/>
  <c r="G23" i="1"/>
  <c r="H23" i="1"/>
  <c r="I23" i="1"/>
  <c r="J23" i="1"/>
  <c r="K23" i="1"/>
  <c r="L23" i="1"/>
  <c r="M23" i="1"/>
  <c r="N23" i="1"/>
  <c r="O23" i="1"/>
  <c r="P23" i="1"/>
  <c r="Q23" i="1"/>
  <c r="R23" i="1"/>
  <c r="S23" i="1"/>
  <c r="T23" i="1"/>
  <c r="U23" i="1"/>
  <c r="V23" i="1"/>
  <c r="W23" i="1"/>
  <c r="D24" i="1"/>
  <c r="E24" i="1"/>
  <c r="F24" i="1"/>
  <c r="G24" i="1"/>
  <c r="H24" i="1"/>
  <c r="I24" i="1"/>
  <c r="J24" i="1"/>
  <c r="K24" i="1"/>
  <c r="L24" i="1"/>
  <c r="M24" i="1"/>
  <c r="N24" i="1"/>
  <c r="O24" i="1"/>
  <c r="P24" i="1"/>
  <c r="Q24" i="1"/>
  <c r="R24" i="1"/>
  <c r="S24" i="1"/>
  <c r="T24" i="1"/>
  <c r="U24" i="1"/>
  <c r="V24" i="1"/>
  <c r="W24" i="1"/>
  <c r="D25" i="1"/>
  <c r="E25" i="1"/>
  <c r="F25" i="1"/>
  <c r="G25" i="1"/>
  <c r="H25" i="1"/>
  <c r="I25" i="1"/>
  <c r="J25" i="1"/>
  <c r="K25" i="1"/>
  <c r="L25" i="1"/>
  <c r="M25" i="1"/>
  <c r="N25" i="1"/>
  <c r="O25" i="1"/>
  <c r="P25" i="1"/>
  <c r="Q25" i="1"/>
  <c r="R25" i="1"/>
  <c r="S25" i="1"/>
  <c r="T25" i="1"/>
  <c r="U25" i="1"/>
  <c r="V25" i="1"/>
  <c r="W25" i="1"/>
  <c r="D26" i="1"/>
  <c r="E26" i="1"/>
  <c r="F26" i="1"/>
  <c r="G26" i="1"/>
  <c r="H26" i="1"/>
  <c r="I26" i="1"/>
  <c r="J26" i="1"/>
  <c r="K26" i="1"/>
  <c r="L26" i="1"/>
  <c r="M26" i="1"/>
  <c r="N26" i="1"/>
  <c r="O26" i="1"/>
  <c r="P26" i="1"/>
  <c r="Q26" i="1"/>
  <c r="R26" i="1"/>
  <c r="S26" i="1"/>
  <c r="T26" i="1"/>
  <c r="U26" i="1"/>
  <c r="V26" i="1"/>
  <c r="W26" i="1"/>
  <c r="D27" i="1"/>
  <c r="E27" i="1"/>
  <c r="F27" i="1"/>
  <c r="G27" i="1"/>
  <c r="H27" i="1"/>
  <c r="I27" i="1"/>
  <c r="J27" i="1"/>
  <c r="K27" i="1"/>
  <c r="L27" i="1"/>
  <c r="M27" i="1"/>
  <c r="N27" i="1"/>
  <c r="O27" i="1"/>
  <c r="P27" i="1"/>
  <c r="Q27" i="1"/>
  <c r="R27" i="1"/>
  <c r="S27" i="1"/>
  <c r="T27" i="1"/>
  <c r="U27" i="1"/>
  <c r="V27" i="1"/>
  <c r="W27" i="1"/>
  <c r="D28" i="1"/>
  <c r="E28" i="1"/>
  <c r="F28" i="1"/>
  <c r="G28" i="1"/>
  <c r="H28" i="1"/>
  <c r="I28" i="1"/>
  <c r="J28" i="1"/>
  <c r="K28" i="1"/>
  <c r="L28" i="1"/>
  <c r="M28" i="1"/>
  <c r="N28" i="1"/>
  <c r="O28" i="1"/>
  <c r="P28" i="1"/>
  <c r="Q28" i="1"/>
  <c r="R28" i="1"/>
  <c r="S28" i="1"/>
  <c r="T28" i="1"/>
  <c r="U28" i="1"/>
  <c r="V28" i="1"/>
  <c r="W28" i="1"/>
  <c r="D29" i="1"/>
  <c r="E29" i="1"/>
  <c r="F29" i="1"/>
  <c r="G29" i="1"/>
  <c r="H29" i="1"/>
  <c r="I29" i="1"/>
  <c r="J29" i="1"/>
  <c r="K29" i="1"/>
  <c r="L29" i="1"/>
  <c r="M29" i="1"/>
  <c r="N29" i="1"/>
  <c r="O29" i="1"/>
  <c r="P29" i="1"/>
  <c r="Q29" i="1"/>
  <c r="R29" i="1"/>
  <c r="S29" i="1"/>
  <c r="T29" i="1"/>
  <c r="U29" i="1"/>
  <c r="V29" i="1"/>
  <c r="V29" i="18" s="1"/>
  <c r="W29" i="1"/>
  <c r="D30" i="1"/>
  <c r="E30" i="1"/>
  <c r="F30" i="1"/>
  <c r="G30" i="1"/>
  <c r="H30" i="1"/>
  <c r="I30" i="1"/>
  <c r="J30" i="1"/>
  <c r="K30" i="1"/>
  <c r="L30" i="1"/>
  <c r="M30" i="1"/>
  <c r="N30" i="1"/>
  <c r="O30" i="1"/>
  <c r="P30" i="1"/>
  <c r="Q30" i="1"/>
  <c r="R30" i="1"/>
  <c r="S30" i="1"/>
  <c r="S30" i="18" s="1"/>
  <c r="T30" i="1"/>
  <c r="U30" i="1"/>
  <c r="V30" i="1"/>
  <c r="W30" i="1"/>
  <c r="D31" i="1"/>
  <c r="E31" i="1"/>
  <c r="F31" i="1"/>
  <c r="G31" i="1"/>
  <c r="H31" i="1"/>
  <c r="I31" i="1"/>
  <c r="J31" i="1"/>
  <c r="K31" i="1"/>
  <c r="L31" i="1"/>
  <c r="M31" i="1"/>
  <c r="N31" i="1"/>
  <c r="O31" i="1"/>
  <c r="O31" i="18" s="1"/>
  <c r="P31" i="1"/>
  <c r="Q31" i="1"/>
  <c r="R31" i="1"/>
  <c r="S31" i="1"/>
  <c r="T31" i="1"/>
  <c r="U31" i="1"/>
  <c r="V31" i="1"/>
  <c r="W31" i="1"/>
  <c r="D32" i="1"/>
  <c r="E32" i="1"/>
  <c r="F32" i="1"/>
  <c r="G32" i="1"/>
  <c r="H32" i="1"/>
  <c r="I32" i="1"/>
  <c r="J32" i="1"/>
  <c r="K32" i="1"/>
  <c r="L32" i="1"/>
  <c r="M32" i="1"/>
  <c r="N32" i="1"/>
  <c r="O32" i="1"/>
  <c r="P32" i="1"/>
  <c r="Q32" i="1"/>
  <c r="R32" i="1"/>
  <c r="S32" i="1"/>
  <c r="T32" i="1"/>
  <c r="U32" i="1"/>
  <c r="V32" i="1"/>
  <c r="W32" i="1"/>
  <c r="D33" i="1"/>
  <c r="E33" i="1"/>
  <c r="F33" i="1"/>
  <c r="G33" i="1"/>
  <c r="H33" i="1"/>
  <c r="I33" i="1"/>
  <c r="J33" i="1"/>
  <c r="K33" i="1"/>
  <c r="L33" i="1"/>
  <c r="M33" i="1"/>
  <c r="N33" i="1"/>
  <c r="O33" i="1"/>
  <c r="P33" i="1"/>
  <c r="Q33" i="1"/>
  <c r="R33" i="1"/>
  <c r="S33" i="1"/>
  <c r="T33" i="1"/>
  <c r="U33" i="1"/>
  <c r="V33" i="1"/>
  <c r="W33" i="1"/>
  <c r="D34" i="1"/>
  <c r="E34" i="1"/>
  <c r="F34" i="1"/>
  <c r="G34" i="1"/>
  <c r="H34" i="1"/>
  <c r="I34" i="1"/>
  <c r="J34" i="1"/>
  <c r="K34" i="1"/>
  <c r="L34" i="1"/>
  <c r="M34" i="1"/>
  <c r="N34" i="1"/>
  <c r="O34" i="1"/>
  <c r="P34" i="1"/>
  <c r="Q34" i="1"/>
  <c r="R34" i="1"/>
  <c r="S34" i="1"/>
  <c r="T34" i="1"/>
  <c r="U34" i="1"/>
  <c r="V34" i="1"/>
  <c r="W34" i="1"/>
  <c r="D35" i="1"/>
  <c r="E35" i="1"/>
  <c r="F35" i="1"/>
  <c r="G35" i="1"/>
  <c r="H35" i="1"/>
  <c r="I35" i="1"/>
  <c r="J35" i="1"/>
  <c r="K35" i="1"/>
  <c r="L35" i="1"/>
  <c r="M35" i="1"/>
  <c r="N35" i="1"/>
  <c r="O35" i="1"/>
  <c r="P35" i="1"/>
  <c r="Q35" i="1"/>
  <c r="R35" i="1"/>
  <c r="S35" i="1"/>
  <c r="T35" i="1"/>
  <c r="U35" i="1"/>
  <c r="V35" i="1"/>
  <c r="W35" i="1"/>
  <c r="D36" i="1"/>
  <c r="E36" i="1"/>
  <c r="F36" i="1"/>
  <c r="G36" i="1"/>
  <c r="H36" i="1"/>
  <c r="I36" i="1"/>
  <c r="J36" i="1"/>
  <c r="K36" i="1"/>
  <c r="L36" i="1"/>
  <c r="M36" i="1"/>
  <c r="N36" i="1"/>
  <c r="O36" i="1"/>
  <c r="P36" i="1"/>
  <c r="Q36" i="1"/>
  <c r="R36" i="1"/>
  <c r="S36" i="1"/>
  <c r="T36" i="1"/>
  <c r="U36" i="1"/>
  <c r="V36" i="1"/>
  <c r="W36" i="1"/>
  <c r="D37" i="1"/>
  <c r="E37" i="1"/>
  <c r="F37" i="1"/>
  <c r="G37" i="1"/>
  <c r="H37" i="1"/>
  <c r="I37" i="1"/>
  <c r="J37" i="1"/>
  <c r="K37" i="1"/>
  <c r="L37" i="1"/>
  <c r="M37" i="1"/>
  <c r="N37" i="1"/>
  <c r="O37" i="1"/>
  <c r="P37" i="1"/>
  <c r="Q37" i="1"/>
  <c r="R37" i="1"/>
  <c r="S37" i="1"/>
  <c r="T37" i="1"/>
  <c r="U37" i="1"/>
  <c r="U37" i="18" s="1"/>
  <c r="V37" i="1"/>
  <c r="W37" i="1"/>
  <c r="D38" i="1"/>
  <c r="E38" i="1"/>
  <c r="F38" i="1"/>
  <c r="G38" i="1"/>
  <c r="H38" i="1"/>
  <c r="I38" i="1"/>
  <c r="J38" i="1"/>
  <c r="K38" i="1"/>
  <c r="L38" i="1"/>
  <c r="M38" i="1"/>
  <c r="N38" i="1"/>
  <c r="O38" i="1"/>
  <c r="P38" i="1"/>
  <c r="Q38" i="1"/>
  <c r="R38" i="1"/>
  <c r="S38" i="1"/>
  <c r="T38" i="1"/>
  <c r="U38" i="1"/>
  <c r="V38" i="1"/>
  <c r="W38" i="1"/>
  <c r="D39" i="1"/>
  <c r="E39" i="1"/>
  <c r="F39" i="1"/>
  <c r="G39" i="1"/>
  <c r="H39" i="1"/>
  <c r="I39" i="1"/>
  <c r="J39" i="1"/>
  <c r="K39" i="1"/>
  <c r="L39" i="1"/>
  <c r="M39" i="1"/>
  <c r="N39" i="1"/>
  <c r="O39" i="1"/>
  <c r="P39" i="1"/>
  <c r="Q39" i="1"/>
  <c r="R39" i="1"/>
  <c r="S39" i="1"/>
  <c r="T39" i="1"/>
  <c r="U39" i="1"/>
  <c r="V39" i="1"/>
  <c r="W39" i="1"/>
  <c r="E11" i="2"/>
  <c r="F11" i="2"/>
  <c r="G11" i="2"/>
  <c r="E12" i="2"/>
  <c r="F12" i="2"/>
  <c r="G12" i="2"/>
  <c r="E13" i="2"/>
  <c r="F13" i="2"/>
  <c r="G13" i="2"/>
  <c r="E14" i="2"/>
  <c r="F14" i="2"/>
  <c r="G14" i="2"/>
  <c r="E15" i="2"/>
  <c r="F15" i="2"/>
  <c r="G15" i="2"/>
  <c r="E16" i="2"/>
  <c r="F16" i="2"/>
  <c r="G16" i="2"/>
  <c r="E17" i="2"/>
  <c r="F17" i="2"/>
  <c r="G17" i="2"/>
  <c r="E18" i="2"/>
  <c r="F18" i="2"/>
  <c r="G18" i="2"/>
  <c r="E19" i="2"/>
  <c r="F19" i="2"/>
  <c r="G19" i="2"/>
  <c r="E20" i="2"/>
  <c r="F20" i="2"/>
  <c r="G20" i="2"/>
  <c r="E21" i="2"/>
  <c r="F21" i="2"/>
  <c r="G21" i="2"/>
  <c r="E22" i="2"/>
  <c r="F22" i="2"/>
  <c r="G22" i="2"/>
  <c r="E23" i="2"/>
  <c r="F23" i="2"/>
  <c r="G23" i="2"/>
  <c r="E24" i="2"/>
  <c r="F24" i="2"/>
  <c r="G24" i="2"/>
  <c r="E25" i="2"/>
  <c r="F25" i="2"/>
  <c r="G25" i="2"/>
  <c r="E26" i="2"/>
  <c r="F26" i="2"/>
  <c r="G26" i="2"/>
  <c r="E27" i="2"/>
  <c r="F27" i="2"/>
  <c r="G27" i="2"/>
  <c r="E28" i="2"/>
  <c r="F28" i="2"/>
  <c r="G28" i="2"/>
  <c r="E29" i="2"/>
  <c r="F29" i="2"/>
  <c r="G29" i="2"/>
  <c r="E30" i="2"/>
  <c r="F30" i="2"/>
  <c r="G30" i="2"/>
  <c r="E31" i="2"/>
  <c r="F31" i="2"/>
  <c r="G31" i="2"/>
  <c r="E32" i="2"/>
  <c r="F32" i="2"/>
  <c r="G32" i="2"/>
  <c r="E33" i="2"/>
  <c r="F33" i="2"/>
  <c r="G33" i="2"/>
  <c r="E34" i="2"/>
  <c r="F34" i="2"/>
  <c r="G34" i="2"/>
  <c r="E35" i="2"/>
  <c r="F35" i="2"/>
  <c r="G35" i="2"/>
  <c r="E36" i="2"/>
  <c r="F36" i="2"/>
  <c r="G36" i="2"/>
  <c r="E37" i="2"/>
  <c r="F37" i="2"/>
  <c r="G37" i="2"/>
  <c r="E38" i="2"/>
  <c r="F38" i="2"/>
  <c r="G38" i="2"/>
  <c r="E39" i="2"/>
  <c r="F39" i="2"/>
  <c r="G39" i="2"/>
  <c r="C13" i="7"/>
  <c r="C14" i="7"/>
  <c r="C15" i="7"/>
  <c r="C16" i="7"/>
  <c r="C17" i="7"/>
  <c r="C18" i="7"/>
  <c r="C19" i="7"/>
  <c r="C20" i="7"/>
  <c r="C21" i="7"/>
  <c r="C22" i="7"/>
  <c r="C23" i="7"/>
  <c r="C24" i="7"/>
  <c r="C25" i="7"/>
  <c r="C26" i="7"/>
  <c r="C27" i="7"/>
  <c r="C28" i="7"/>
  <c r="C29" i="7"/>
  <c r="C30" i="7"/>
  <c r="C31" i="7"/>
  <c r="C32" i="7"/>
  <c r="C33" i="7"/>
  <c r="C34" i="7"/>
  <c r="C35" i="7"/>
  <c r="C36" i="7"/>
  <c r="C37" i="7"/>
  <c r="C38" i="7"/>
  <c r="C39" i="7"/>
  <c r="C14" i="1"/>
  <c r="C15" i="1"/>
  <c r="C16" i="1"/>
  <c r="C17" i="1"/>
  <c r="C18" i="1"/>
  <c r="C19" i="1"/>
  <c r="C20" i="1"/>
  <c r="C21" i="1"/>
  <c r="C22" i="1"/>
  <c r="C23" i="1"/>
  <c r="C24" i="1"/>
  <c r="C25" i="1"/>
  <c r="C26" i="1"/>
  <c r="C27" i="1"/>
  <c r="C28" i="1"/>
  <c r="C29" i="1"/>
  <c r="C30" i="1"/>
  <c r="C31" i="1"/>
  <c r="C32" i="1"/>
  <c r="C33" i="1"/>
  <c r="C34" i="1"/>
  <c r="C35" i="1"/>
  <c r="C36" i="1"/>
  <c r="C37" i="1"/>
  <c r="C38" i="1"/>
  <c r="C39" i="1"/>
  <c r="C18" i="2"/>
  <c r="C19" i="2"/>
  <c r="C20" i="2"/>
  <c r="C21" i="2"/>
  <c r="C22" i="2"/>
  <c r="C23" i="2"/>
  <c r="C24" i="2"/>
  <c r="C25" i="2"/>
  <c r="C26" i="2"/>
  <c r="C27" i="2"/>
  <c r="C28" i="2"/>
  <c r="C29" i="2"/>
  <c r="C30" i="2"/>
  <c r="C31" i="2"/>
  <c r="C32" i="2"/>
  <c r="C33" i="2"/>
  <c r="C34" i="2"/>
  <c r="C35" i="2"/>
  <c r="C36" i="2"/>
  <c r="C37" i="2"/>
  <c r="C38" i="2"/>
  <c r="C39" i="2"/>
  <c r="D12" i="2"/>
  <c r="D13" i="2"/>
  <c r="B11" i="8"/>
  <c r="B12" i="8"/>
  <c r="B13" i="8"/>
  <c r="B14" i="8"/>
  <c r="B15" i="8"/>
  <c r="B16" i="8"/>
  <c r="B17" i="8"/>
  <c r="B18" i="8"/>
  <c r="B19" i="8"/>
  <c r="B20" i="8"/>
  <c r="B21" i="8"/>
  <c r="B22" i="8"/>
  <c r="B23" i="8"/>
  <c r="B24" i="8"/>
  <c r="B25" i="8"/>
  <c r="B26" i="8"/>
  <c r="B27" i="8"/>
  <c r="B28" i="8"/>
  <c r="B29" i="8"/>
  <c r="B30" i="8"/>
  <c r="B31" i="8"/>
  <c r="B32" i="8"/>
  <c r="B33" i="8"/>
  <c r="B34" i="8"/>
  <c r="B35" i="8"/>
  <c r="B36" i="8"/>
  <c r="B10" i="8"/>
  <c r="B9" i="8"/>
  <c r="B8" i="8"/>
  <c r="C12" i="7"/>
  <c r="C11" i="7"/>
  <c r="C14" i="2"/>
  <c r="C15" i="2"/>
  <c r="C16" i="2"/>
  <c r="C17" i="2"/>
  <c r="C13" i="2"/>
  <c r="C12" i="2"/>
  <c r="C11" i="2"/>
  <c r="C12" i="1"/>
  <c r="Q12" i="2"/>
  <c r="Q13" i="2"/>
  <c r="Q11" i="2"/>
  <c r="O12" i="2"/>
  <c r="O13" i="2"/>
  <c r="O11" i="2"/>
  <c r="M12" i="2"/>
  <c r="M13" i="2"/>
  <c r="M11" i="2"/>
  <c r="K12" i="2"/>
  <c r="K13" i="2"/>
  <c r="K11" i="2"/>
  <c r="I12" i="2"/>
  <c r="I13" i="2"/>
  <c r="I11" i="2"/>
  <c r="D11" i="2"/>
  <c r="Q26" i="7" l="1"/>
  <c r="Q26" i="18"/>
  <c r="Q15" i="7"/>
  <c r="Q15" i="18"/>
  <c r="Q14" i="7"/>
  <c r="Q14" i="18"/>
  <c r="P27" i="7"/>
  <c r="P27" i="18"/>
  <c r="P16" i="7"/>
  <c r="P16" i="18"/>
  <c r="P14" i="7"/>
  <c r="P14" i="18"/>
  <c r="O27" i="7"/>
  <c r="O27" i="18"/>
  <c r="O26" i="7"/>
  <c r="O26" i="18"/>
  <c r="O16" i="7"/>
  <c r="O16" i="18"/>
  <c r="O15" i="7"/>
  <c r="O15" i="18"/>
  <c r="O14" i="7"/>
  <c r="O14" i="18"/>
  <c r="Q27" i="7"/>
  <c r="Q27" i="18"/>
  <c r="Q16" i="7"/>
  <c r="Q16" i="18"/>
  <c r="P26" i="7"/>
  <c r="P26" i="18"/>
  <c r="P15" i="7"/>
  <c r="P15" i="18"/>
  <c r="R27" i="7"/>
  <c r="R27" i="18"/>
  <c r="N27" i="7"/>
  <c r="N27" i="18"/>
  <c r="R26" i="7"/>
  <c r="R26" i="18"/>
  <c r="N26" i="7"/>
  <c r="N26" i="18"/>
  <c r="R16" i="7"/>
  <c r="R16" i="18"/>
  <c r="N16" i="7"/>
  <c r="N16" i="18"/>
  <c r="R15" i="7"/>
  <c r="R15" i="18"/>
  <c r="N15" i="7"/>
  <c r="N15" i="18"/>
  <c r="R14" i="7"/>
  <c r="R14" i="18"/>
  <c r="N14" i="7"/>
  <c r="N14" i="18"/>
  <c r="L39" i="7"/>
  <c r="L39" i="18"/>
  <c r="M39" i="7"/>
  <c r="M39" i="18"/>
  <c r="I39" i="7"/>
  <c r="I39" i="18"/>
  <c r="M35" i="7"/>
  <c r="M35" i="18"/>
  <c r="I35" i="7"/>
  <c r="I35" i="18"/>
  <c r="M34" i="7"/>
  <c r="M34" i="18"/>
  <c r="I34" i="7"/>
  <c r="I34" i="18"/>
  <c r="M33" i="7"/>
  <c r="M33" i="18"/>
  <c r="I33" i="7"/>
  <c r="I33" i="18"/>
  <c r="M32" i="7"/>
  <c r="M32" i="18"/>
  <c r="I32" i="7"/>
  <c r="I32" i="18"/>
  <c r="M31" i="7"/>
  <c r="M31" i="18"/>
  <c r="I31" i="7"/>
  <c r="I31" i="18"/>
  <c r="M29" i="7"/>
  <c r="M29" i="18"/>
  <c r="I29" i="7"/>
  <c r="I29" i="18"/>
  <c r="M28" i="7"/>
  <c r="M28" i="18"/>
  <c r="I28" i="7"/>
  <c r="I28" i="18"/>
  <c r="M27" i="7"/>
  <c r="M27" i="18"/>
  <c r="I27" i="7"/>
  <c r="I27" i="18"/>
  <c r="M26" i="7"/>
  <c r="M26" i="18"/>
  <c r="I26" i="7"/>
  <c r="I26" i="18"/>
  <c r="M25" i="7"/>
  <c r="M25" i="18"/>
  <c r="I25" i="7"/>
  <c r="I25" i="18"/>
  <c r="M24" i="7"/>
  <c r="M24" i="18"/>
  <c r="I24" i="7"/>
  <c r="I24" i="18"/>
  <c r="M23" i="7"/>
  <c r="M23" i="18"/>
  <c r="I23" i="7"/>
  <c r="I23" i="18"/>
  <c r="M20" i="7"/>
  <c r="M20" i="18"/>
  <c r="I20" i="7"/>
  <c r="I20" i="18"/>
  <c r="M16" i="7"/>
  <c r="M16" i="18"/>
  <c r="I16" i="7"/>
  <c r="I16" i="18"/>
  <c r="M14" i="7"/>
  <c r="M14" i="18"/>
  <c r="I14" i="7"/>
  <c r="I14" i="18"/>
  <c r="M13" i="7"/>
  <c r="M13" i="18"/>
  <c r="I13" i="7"/>
  <c r="I13" i="18"/>
  <c r="M11" i="7"/>
  <c r="M11" i="18"/>
  <c r="I11" i="7"/>
  <c r="I11" i="18"/>
  <c r="L34" i="7"/>
  <c r="L34" i="18"/>
  <c r="L31" i="7"/>
  <c r="L31" i="18"/>
  <c r="L28" i="7"/>
  <c r="L28" i="18"/>
  <c r="L25" i="7"/>
  <c r="L25" i="18"/>
  <c r="L23" i="7"/>
  <c r="L23" i="18"/>
  <c r="L20" i="7"/>
  <c r="L20" i="18"/>
  <c r="L14" i="7"/>
  <c r="L14" i="18"/>
  <c r="K35" i="7"/>
  <c r="K35" i="18"/>
  <c r="K34" i="7"/>
  <c r="K34" i="18"/>
  <c r="K33" i="7"/>
  <c r="K33" i="18"/>
  <c r="K32" i="7"/>
  <c r="K32" i="18"/>
  <c r="K31" i="7"/>
  <c r="K31" i="18"/>
  <c r="K29" i="7"/>
  <c r="K29" i="18"/>
  <c r="K28" i="7"/>
  <c r="K28" i="18"/>
  <c r="K27" i="7"/>
  <c r="K27" i="18"/>
  <c r="K26" i="7"/>
  <c r="K26" i="18"/>
  <c r="K25" i="7"/>
  <c r="K25" i="18"/>
  <c r="K24" i="7"/>
  <c r="K24" i="18"/>
  <c r="K23" i="7"/>
  <c r="K23" i="18"/>
  <c r="K20" i="7"/>
  <c r="K20" i="18"/>
  <c r="K16" i="7"/>
  <c r="K16" i="18"/>
  <c r="K14" i="7"/>
  <c r="K14" i="18"/>
  <c r="K13" i="7"/>
  <c r="K13" i="18"/>
  <c r="K11" i="7"/>
  <c r="K11" i="18"/>
  <c r="L35" i="7"/>
  <c r="L35" i="18"/>
  <c r="L33" i="7"/>
  <c r="L33" i="18"/>
  <c r="L32" i="7"/>
  <c r="L32" i="18"/>
  <c r="L29" i="7"/>
  <c r="L29" i="18"/>
  <c r="L27" i="7"/>
  <c r="L27" i="18"/>
  <c r="L26" i="7"/>
  <c r="L26" i="18"/>
  <c r="L24" i="7"/>
  <c r="L24" i="18"/>
  <c r="L16" i="7"/>
  <c r="L16" i="18"/>
  <c r="L13" i="7"/>
  <c r="L13" i="18"/>
  <c r="L11" i="7"/>
  <c r="L11" i="18"/>
  <c r="K39" i="7"/>
  <c r="K39" i="18"/>
  <c r="J39" i="7"/>
  <c r="J39" i="18"/>
  <c r="J35" i="7"/>
  <c r="J35" i="18"/>
  <c r="J34" i="7"/>
  <c r="J34" i="18"/>
  <c r="J33" i="7"/>
  <c r="J33" i="18"/>
  <c r="J32" i="7"/>
  <c r="J32" i="18"/>
  <c r="J31" i="7"/>
  <c r="J31" i="18"/>
  <c r="J29" i="7"/>
  <c r="J29" i="18"/>
  <c r="J28" i="7"/>
  <c r="J28" i="18"/>
  <c r="J27" i="7"/>
  <c r="J27" i="18"/>
  <c r="J26" i="7"/>
  <c r="J26" i="18"/>
  <c r="J25" i="7"/>
  <c r="J25" i="18"/>
  <c r="J24" i="7"/>
  <c r="J24" i="18"/>
  <c r="J23" i="7"/>
  <c r="J23" i="18"/>
  <c r="J20" i="7"/>
  <c r="J20" i="18"/>
  <c r="J16" i="7"/>
  <c r="J16" i="18"/>
  <c r="J14" i="7"/>
  <c r="J14" i="18"/>
  <c r="J13" i="7"/>
  <c r="J13" i="18"/>
  <c r="J11" i="7"/>
  <c r="J11" i="18"/>
  <c r="H33" i="7"/>
  <c r="H33" i="18"/>
  <c r="H32" i="7"/>
  <c r="H32" i="18"/>
  <c r="D31" i="7"/>
  <c r="D31" i="18"/>
  <c r="D29" i="7"/>
  <c r="D29" i="18"/>
  <c r="D27" i="7"/>
  <c r="D27" i="18"/>
  <c r="D26" i="7"/>
  <c r="D26" i="18"/>
  <c r="D24" i="7"/>
  <c r="D24" i="18"/>
  <c r="D22" i="7"/>
  <c r="D22" i="18"/>
  <c r="H20" i="7"/>
  <c r="H20" i="18"/>
  <c r="D19" i="7"/>
  <c r="D19" i="18"/>
  <c r="E34" i="7"/>
  <c r="E34" i="18"/>
  <c r="E33" i="7"/>
  <c r="E33" i="18"/>
  <c r="E32" i="7"/>
  <c r="E32" i="18"/>
  <c r="E31" i="7"/>
  <c r="E31" i="18"/>
  <c r="E30" i="7"/>
  <c r="E30" i="18"/>
  <c r="E29" i="7"/>
  <c r="E29" i="18"/>
  <c r="E28" i="7"/>
  <c r="E28" i="18"/>
  <c r="E27" i="7"/>
  <c r="E27" i="18"/>
  <c r="E26" i="7"/>
  <c r="E26" i="18"/>
  <c r="E25" i="7"/>
  <c r="E25" i="18"/>
  <c r="E24" i="7"/>
  <c r="E24" i="18"/>
  <c r="E23" i="7"/>
  <c r="E23" i="18"/>
  <c r="E22" i="7"/>
  <c r="E22" i="18"/>
  <c r="E21" i="7"/>
  <c r="E21" i="18"/>
  <c r="E20" i="7"/>
  <c r="E20" i="18"/>
  <c r="E19" i="7"/>
  <c r="E19" i="18"/>
  <c r="H34" i="7"/>
  <c r="H34" i="18"/>
  <c r="D32" i="7"/>
  <c r="D32" i="18"/>
  <c r="H30" i="7"/>
  <c r="H30" i="18"/>
  <c r="H28" i="7"/>
  <c r="H28" i="18"/>
  <c r="H27" i="7"/>
  <c r="H27" i="18"/>
  <c r="D25" i="7"/>
  <c r="D25" i="18"/>
  <c r="H23" i="7"/>
  <c r="H23" i="18"/>
  <c r="H21" i="7"/>
  <c r="H21" i="18"/>
  <c r="D20" i="7"/>
  <c r="D20" i="18"/>
  <c r="G34" i="7"/>
  <c r="G34" i="18"/>
  <c r="G33" i="7"/>
  <c r="G33" i="18"/>
  <c r="G32" i="7"/>
  <c r="G32" i="18"/>
  <c r="G31" i="7"/>
  <c r="G31" i="18"/>
  <c r="G30" i="7"/>
  <c r="G30" i="18"/>
  <c r="G29" i="7"/>
  <c r="G29" i="18"/>
  <c r="G28" i="7"/>
  <c r="G28" i="18"/>
  <c r="G27" i="7"/>
  <c r="G27" i="18"/>
  <c r="G26" i="7"/>
  <c r="G26" i="18"/>
  <c r="G25" i="7"/>
  <c r="G25" i="18"/>
  <c r="G24" i="7"/>
  <c r="G24" i="18"/>
  <c r="G23" i="7"/>
  <c r="G23" i="18"/>
  <c r="G22" i="7"/>
  <c r="G22" i="18"/>
  <c r="G21" i="7"/>
  <c r="G21" i="18"/>
  <c r="G20" i="7"/>
  <c r="G20" i="18"/>
  <c r="G19" i="7"/>
  <c r="G19" i="18"/>
  <c r="D34" i="7"/>
  <c r="D34" i="18"/>
  <c r="D33" i="7"/>
  <c r="D33" i="18"/>
  <c r="H31" i="7"/>
  <c r="H31" i="18"/>
  <c r="D30" i="7"/>
  <c r="D30" i="18"/>
  <c r="H29" i="7"/>
  <c r="H29" i="18"/>
  <c r="D28" i="7"/>
  <c r="D28" i="18"/>
  <c r="H26" i="7"/>
  <c r="H26" i="18"/>
  <c r="H25" i="7"/>
  <c r="H25" i="18"/>
  <c r="H24" i="7"/>
  <c r="H24" i="18"/>
  <c r="D23" i="7"/>
  <c r="D23" i="18"/>
  <c r="H22" i="7"/>
  <c r="H22" i="18"/>
  <c r="D21" i="7"/>
  <c r="D21" i="18"/>
  <c r="H19" i="7"/>
  <c r="H19" i="18"/>
  <c r="F34" i="7"/>
  <c r="F34" i="18"/>
  <c r="F33" i="7"/>
  <c r="F33" i="18"/>
  <c r="F32" i="7"/>
  <c r="F32" i="18"/>
  <c r="F31" i="7"/>
  <c r="F31" i="18"/>
  <c r="F30" i="7"/>
  <c r="F30" i="18"/>
  <c r="F29" i="7"/>
  <c r="F29" i="18"/>
  <c r="F28" i="7"/>
  <c r="F28" i="18"/>
  <c r="F27" i="7"/>
  <c r="F27" i="18"/>
  <c r="F26" i="7"/>
  <c r="F26" i="18"/>
  <c r="F25" i="7"/>
  <c r="F25" i="18"/>
  <c r="F24" i="7"/>
  <c r="F24" i="18"/>
  <c r="F23" i="7"/>
  <c r="F23" i="18"/>
  <c r="F22" i="7"/>
  <c r="F22" i="18"/>
  <c r="F21" i="7"/>
  <c r="F21" i="18"/>
  <c r="F20" i="7"/>
  <c r="F20" i="18"/>
  <c r="F19" i="7"/>
  <c r="F19" i="18"/>
  <c r="V29" i="7"/>
  <c r="W21" i="7"/>
  <c r="U35" i="7"/>
  <c r="U35" i="18"/>
  <c r="U33" i="7"/>
  <c r="U33" i="18"/>
  <c r="U30" i="7"/>
  <c r="U30" i="18"/>
  <c r="S29" i="7"/>
  <c r="S29" i="18"/>
  <c r="W28" i="7"/>
  <c r="W28" i="18"/>
  <c r="S27" i="7"/>
  <c r="S27" i="18"/>
  <c r="W26" i="7"/>
  <c r="W26" i="18"/>
  <c r="S25" i="7"/>
  <c r="S25" i="18"/>
  <c r="W24" i="7"/>
  <c r="W24" i="18"/>
  <c r="S23" i="7"/>
  <c r="S23" i="18"/>
  <c r="S22" i="7"/>
  <c r="S22" i="18"/>
  <c r="U17" i="7"/>
  <c r="U17" i="18"/>
  <c r="U16" i="7"/>
  <c r="U16" i="18"/>
  <c r="U14" i="7"/>
  <c r="U14" i="18"/>
  <c r="U13" i="7"/>
  <c r="U13" i="18"/>
  <c r="U12" i="7"/>
  <c r="U12" i="18"/>
  <c r="U11" i="7"/>
  <c r="U11" i="18"/>
  <c r="S39" i="7"/>
  <c r="S39" i="18"/>
  <c r="S38" i="7"/>
  <c r="S38" i="18"/>
  <c r="T37" i="7"/>
  <c r="T37" i="18"/>
  <c r="T35" i="7"/>
  <c r="T35" i="18"/>
  <c r="T33" i="7"/>
  <c r="T33" i="18"/>
  <c r="V27" i="7"/>
  <c r="V27" i="18"/>
  <c r="V25" i="7"/>
  <c r="V25" i="18"/>
  <c r="V23" i="7"/>
  <c r="V23" i="18"/>
  <c r="V22" i="7"/>
  <c r="V22" i="18"/>
  <c r="S21" i="7"/>
  <c r="S21" i="18"/>
  <c r="W20" i="7"/>
  <c r="W20" i="18"/>
  <c r="W19" i="7"/>
  <c r="W19" i="18"/>
  <c r="T19" i="7"/>
  <c r="T19" i="18"/>
  <c r="T17" i="7"/>
  <c r="T17" i="18"/>
  <c r="T16" i="7"/>
  <c r="T16" i="18"/>
  <c r="T15" i="7"/>
  <c r="T15" i="18"/>
  <c r="T14" i="7"/>
  <c r="T14" i="18"/>
  <c r="T13" i="7"/>
  <c r="T13" i="18"/>
  <c r="T12" i="7"/>
  <c r="T12" i="18"/>
  <c r="T11" i="7"/>
  <c r="T11" i="18"/>
  <c r="V39" i="7"/>
  <c r="V39" i="18"/>
  <c r="V38" i="7"/>
  <c r="V38" i="18"/>
  <c r="V37" i="7"/>
  <c r="V37" i="18"/>
  <c r="S37" i="7"/>
  <c r="S37" i="18"/>
  <c r="W36" i="7"/>
  <c r="W36" i="18"/>
  <c r="S36" i="7"/>
  <c r="S36" i="18"/>
  <c r="W35" i="7"/>
  <c r="W35" i="18"/>
  <c r="S35" i="7"/>
  <c r="S35" i="18"/>
  <c r="W34" i="7"/>
  <c r="W34" i="18"/>
  <c r="S34" i="7"/>
  <c r="S34" i="18"/>
  <c r="W33" i="7"/>
  <c r="W33" i="18"/>
  <c r="S33" i="7"/>
  <c r="S33" i="18"/>
  <c r="W32" i="7"/>
  <c r="W32" i="18"/>
  <c r="S32" i="7"/>
  <c r="S32" i="18"/>
  <c r="W31" i="7"/>
  <c r="W31" i="18"/>
  <c r="S31" i="7"/>
  <c r="S31" i="18"/>
  <c r="W30" i="7"/>
  <c r="W30" i="18"/>
  <c r="S30" i="7"/>
  <c r="U29" i="7"/>
  <c r="U29" i="18"/>
  <c r="U28" i="7"/>
  <c r="U28" i="18"/>
  <c r="U27" i="7"/>
  <c r="U27" i="18"/>
  <c r="U26" i="7"/>
  <c r="U26" i="18"/>
  <c r="U25" i="7"/>
  <c r="U25" i="18"/>
  <c r="U24" i="7"/>
  <c r="U24" i="18"/>
  <c r="U23" i="7"/>
  <c r="U23" i="18"/>
  <c r="U22" i="7"/>
  <c r="U22" i="18"/>
  <c r="V21" i="7"/>
  <c r="V21" i="18"/>
  <c r="V20" i="7"/>
  <c r="V20" i="18"/>
  <c r="V19" i="7"/>
  <c r="V19" i="18"/>
  <c r="S19" i="7"/>
  <c r="S19" i="18"/>
  <c r="W18" i="7"/>
  <c r="W18" i="18"/>
  <c r="S18" i="7"/>
  <c r="S18" i="18"/>
  <c r="W17" i="7"/>
  <c r="W17" i="18"/>
  <c r="S17" i="7"/>
  <c r="S17" i="18"/>
  <c r="W16" i="7"/>
  <c r="W16" i="18"/>
  <c r="S16" i="7"/>
  <c r="S16" i="18"/>
  <c r="W15" i="7"/>
  <c r="W15" i="18"/>
  <c r="S15" i="7"/>
  <c r="S15" i="18"/>
  <c r="W14" i="7"/>
  <c r="W14" i="18"/>
  <c r="S14" i="7"/>
  <c r="S14" i="18"/>
  <c r="W13" i="7"/>
  <c r="W13" i="18"/>
  <c r="S13" i="7"/>
  <c r="S13" i="18"/>
  <c r="W12" i="7"/>
  <c r="W12" i="18"/>
  <c r="S12" i="7"/>
  <c r="S12" i="18"/>
  <c r="W11" i="7"/>
  <c r="W11" i="18"/>
  <c r="S11" i="7"/>
  <c r="S11" i="18"/>
  <c r="T39" i="7"/>
  <c r="T39" i="18"/>
  <c r="T38" i="7"/>
  <c r="T38" i="18"/>
  <c r="U36" i="7"/>
  <c r="U36" i="18"/>
  <c r="U34" i="7"/>
  <c r="U34" i="18"/>
  <c r="U32" i="7"/>
  <c r="U32" i="18"/>
  <c r="U31" i="7"/>
  <c r="U31" i="18"/>
  <c r="S28" i="7"/>
  <c r="S28" i="18"/>
  <c r="W27" i="7"/>
  <c r="W27" i="18"/>
  <c r="S26" i="7"/>
  <c r="S26" i="18"/>
  <c r="W25" i="7"/>
  <c r="W25" i="18"/>
  <c r="S24" i="7"/>
  <c r="S24" i="18"/>
  <c r="W23" i="7"/>
  <c r="W23" i="18"/>
  <c r="W22" i="7"/>
  <c r="W22" i="18"/>
  <c r="T21" i="7"/>
  <c r="T21" i="18"/>
  <c r="T20" i="7"/>
  <c r="T20" i="18"/>
  <c r="U18" i="7"/>
  <c r="U18" i="18"/>
  <c r="U15" i="7"/>
  <c r="U15" i="18"/>
  <c r="W39" i="7"/>
  <c r="W39" i="18"/>
  <c r="W38" i="7"/>
  <c r="W38" i="18"/>
  <c r="W37" i="7"/>
  <c r="W37" i="18"/>
  <c r="T36" i="7"/>
  <c r="T36" i="18"/>
  <c r="T34" i="7"/>
  <c r="T34" i="18"/>
  <c r="T32" i="7"/>
  <c r="T32" i="18"/>
  <c r="T31" i="7"/>
  <c r="T31" i="18"/>
  <c r="T30" i="7"/>
  <c r="T30" i="18"/>
  <c r="V28" i="7"/>
  <c r="V28" i="18"/>
  <c r="V26" i="7"/>
  <c r="V26" i="18"/>
  <c r="V24" i="7"/>
  <c r="V24" i="18"/>
  <c r="S20" i="7"/>
  <c r="S20" i="18"/>
  <c r="T18" i="7"/>
  <c r="T18" i="18"/>
  <c r="U39" i="7"/>
  <c r="U39" i="18"/>
  <c r="U38" i="7"/>
  <c r="U38" i="18"/>
  <c r="U37" i="7"/>
  <c r="V36" i="7"/>
  <c r="V36" i="18"/>
  <c r="V35" i="7"/>
  <c r="V35" i="18"/>
  <c r="V34" i="7"/>
  <c r="V34" i="18"/>
  <c r="V33" i="7"/>
  <c r="V33" i="18"/>
  <c r="V32" i="7"/>
  <c r="V32" i="18"/>
  <c r="V31" i="7"/>
  <c r="V31" i="18"/>
  <c r="V30" i="7"/>
  <c r="V30" i="18"/>
  <c r="W29" i="7"/>
  <c r="W29" i="18"/>
  <c r="T29" i="7"/>
  <c r="T29" i="18"/>
  <c r="T28" i="7"/>
  <c r="T28" i="18"/>
  <c r="T27" i="7"/>
  <c r="T27" i="18"/>
  <c r="T26" i="7"/>
  <c r="T26" i="18"/>
  <c r="T25" i="7"/>
  <c r="T25" i="18"/>
  <c r="T24" i="7"/>
  <c r="T24" i="18"/>
  <c r="T23" i="7"/>
  <c r="T23" i="18"/>
  <c r="T22" i="7"/>
  <c r="T22" i="18"/>
  <c r="U21" i="7"/>
  <c r="U21" i="18"/>
  <c r="U20" i="7"/>
  <c r="U20" i="18"/>
  <c r="U19" i="7"/>
  <c r="V18" i="7"/>
  <c r="V18" i="18"/>
  <c r="V17" i="7"/>
  <c r="V17" i="18"/>
  <c r="V16" i="7"/>
  <c r="V16" i="18"/>
  <c r="V15" i="7"/>
  <c r="V15" i="18"/>
  <c r="V14" i="7"/>
  <c r="V14" i="18"/>
  <c r="V13" i="7"/>
  <c r="V13" i="18"/>
  <c r="V12" i="7"/>
  <c r="V12" i="18"/>
  <c r="V11" i="7"/>
  <c r="V11" i="18"/>
  <c r="Q39" i="7"/>
  <c r="Q39" i="18"/>
  <c r="O39" i="7"/>
  <c r="O39" i="18"/>
  <c r="O38" i="7"/>
  <c r="O38" i="18"/>
  <c r="P37" i="7"/>
  <c r="P37" i="18"/>
  <c r="P36" i="7"/>
  <c r="P36" i="18"/>
  <c r="P35" i="7"/>
  <c r="P35" i="18"/>
  <c r="P34" i="7"/>
  <c r="P34" i="18"/>
  <c r="P33" i="7"/>
  <c r="P33" i="18"/>
  <c r="P32" i="7"/>
  <c r="P32" i="18"/>
  <c r="P31" i="7"/>
  <c r="P31" i="18"/>
  <c r="R30" i="7"/>
  <c r="R30" i="18"/>
  <c r="N30" i="7"/>
  <c r="N30" i="18"/>
  <c r="O29" i="7"/>
  <c r="O29" i="18"/>
  <c r="O28" i="7"/>
  <c r="O28" i="18"/>
  <c r="O25" i="7"/>
  <c r="O25" i="18"/>
  <c r="O24" i="7"/>
  <c r="O24" i="18"/>
  <c r="O23" i="7"/>
  <c r="O23" i="18"/>
  <c r="O22" i="7"/>
  <c r="O22" i="18"/>
  <c r="P21" i="7"/>
  <c r="P21" i="18"/>
  <c r="P20" i="7"/>
  <c r="P20" i="18"/>
  <c r="Q19" i="7"/>
  <c r="Q19" i="18"/>
  <c r="Q18" i="7"/>
  <c r="Q18" i="18"/>
  <c r="Q17" i="7"/>
  <c r="Q17" i="18"/>
  <c r="Q13" i="7"/>
  <c r="Q13" i="18"/>
  <c r="Q12" i="7"/>
  <c r="Q12" i="18"/>
  <c r="Q11" i="7"/>
  <c r="Q11" i="18"/>
  <c r="R39" i="7"/>
  <c r="R39" i="18"/>
  <c r="N39" i="7"/>
  <c r="N39" i="18"/>
  <c r="R38" i="7"/>
  <c r="R38" i="18"/>
  <c r="N38" i="7"/>
  <c r="N38" i="18"/>
  <c r="O37" i="7"/>
  <c r="O37" i="18"/>
  <c r="O36" i="7"/>
  <c r="O36" i="18"/>
  <c r="O35" i="7"/>
  <c r="O35" i="18"/>
  <c r="O34" i="7"/>
  <c r="O34" i="18"/>
  <c r="O33" i="7"/>
  <c r="O33" i="18"/>
  <c r="O32" i="7"/>
  <c r="O32" i="18"/>
  <c r="O31" i="7"/>
  <c r="Q30" i="7"/>
  <c r="Q30" i="18"/>
  <c r="R29" i="7"/>
  <c r="R29" i="18"/>
  <c r="N29" i="7"/>
  <c r="N29" i="18"/>
  <c r="R28" i="7"/>
  <c r="R28" i="18"/>
  <c r="N28" i="7"/>
  <c r="N28" i="18"/>
  <c r="R25" i="7"/>
  <c r="R25" i="18"/>
  <c r="N25" i="7"/>
  <c r="N25" i="18"/>
  <c r="R24" i="7"/>
  <c r="R24" i="18"/>
  <c r="N24" i="7"/>
  <c r="N24" i="18"/>
  <c r="R23" i="7"/>
  <c r="R23" i="18"/>
  <c r="N23" i="7"/>
  <c r="N23" i="18"/>
  <c r="R22" i="7"/>
  <c r="R22" i="18"/>
  <c r="N22" i="7"/>
  <c r="N22" i="18"/>
  <c r="O21" i="7"/>
  <c r="O21" i="18"/>
  <c r="O20" i="7"/>
  <c r="O20" i="18"/>
  <c r="P19" i="7"/>
  <c r="P19" i="18"/>
  <c r="P18" i="7"/>
  <c r="P18" i="18"/>
  <c r="P17" i="7"/>
  <c r="P17" i="18"/>
  <c r="P13" i="7"/>
  <c r="P13" i="18"/>
  <c r="P12" i="7"/>
  <c r="P12" i="18"/>
  <c r="P11" i="7"/>
  <c r="P11" i="18"/>
  <c r="Q38" i="7"/>
  <c r="Q38" i="18"/>
  <c r="R37" i="7"/>
  <c r="R37" i="18"/>
  <c r="N37" i="7"/>
  <c r="N37" i="18"/>
  <c r="R36" i="7"/>
  <c r="R36" i="18"/>
  <c r="N36" i="7"/>
  <c r="N36" i="18"/>
  <c r="R35" i="7"/>
  <c r="R35" i="18"/>
  <c r="N35" i="7"/>
  <c r="N35" i="18"/>
  <c r="R34" i="7"/>
  <c r="R34" i="18"/>
  <c r="N34" i="7"/>
  <c r="N34" i="18"/>
  <c r="R33" i="7"/>
  <c r="R33" i="18"/>
  <c r="N33" i="7"/>
  <c r="N33" i="18"/>
  <c r="R32" i="7"/>
  <c r="R32" i="18"/>
  <c r="N32" i="7"/>
  <c r="N32" i="18"/>
  <c r="R31" i="7"/>
  <c r="R31" i="18"/>
  <c r="P30" i="7"/>
  <c r="P30" i="18"/>
  <c r="Q29" i="7"/>
  <c r="Q29" i="18"/>
  <c r="Q28" i="7"/>
  <c r="Q28" i="18"/>
  <c r="Q25" i="7"/>
  <c r="Q25" i="18"/>
  <c r="Q24" i="7"/>
  <c r="Q24" i="18"/>
  <c r="Q23" i="7"/>
  <c r="Q23" i="18"/>
  <c r="Q22" i="7"/>
  <c r="Q22" i="18"/>
  <c r="R21" i="7"/>
  <c r="R21" i="18"/>
  <c r="N21" i="7"/>
  <c r="N21" i="18"/>
  <c r="R20" i="7"/>
  <c r="R20" i="18"/>
  <c r="N20" i="7"/>
  <c r="N20" i="18"/>
  <c r="O19" i="7"/>
  <c r="O19" i="18"/>
  <c r="O18" i="7"/>
  <c r="O18" i="18"/>
  <c r="O17" i="7"/>
  <c r="O17" i="18"/>
  <c r="O13" i="7"/>
  <c r="O13" i="18"/>
  <c r="O12" i="7"/>
  <c r="O12" i="18"/>
  <c r="O11" i="7"/>
  <c r="O11" i="18"/>
  <c r="P39" i="7"/>
  <c r="P39" i="18"/>
  <c r="P38" i="7"/>
  <c r="P38" i="18"/>
  <c r="Q37" i="7"/>
  <c r="Q37" i="18"/>
  <c r="Q36" i="7"/>
  <c r="Q36" i="18"/>
  <c r="Q35" i="7"/>
  <c r="Q35" i="18"/>
  <c r="Q34" i="7"/>
  <c r="Q34" i="18"/>
  <c r="Q33" i="7"/>
  <c r="Q33" i="18"/>
  <c r="Q32" i="7"/>
  <c r="Q32" i="18"/>
  <c r="Q31" i="7"/>
  <c r="Q31" i="18"/>
  <c r="N31" i="7"/>
  <c r="N31" i="18"/>
  <c r="O30" i="7"/>
  <c r="O30" i="18"/>
  <c r="P29" i="7"/>
  <c r="P29" i="18"/>
  <c r="P28" i="7"/>
  <c r="P28" i="18"/>
  <c r="P25" i="7"/>
  <c r="P25" i="18"/>
  <c r="P24" i="7"/>
  <c r="P24" i="18"/>
  <c r="P23" i="7"/>
  <c r="P23" i="18"/>
  <c r="P22" i="7"/>
  <c r="P22" i="18"/>
  <c r="Q21" i="7"/>
  <c r="Q21" i="18"/>
  <c r="Q20" i="7"/>
  <c r="Q20" i="18"/>
  <c r="R19" i="7"/>
  <c r="R19" i="18"/>
  <c r="N19" i="7"/>
  <c r="N19" i="18"/>
  <c r="R18" i="7"/>
  <c r="R18" i="18"/>
  <c r="N18" i="7"/>
  <c r="N18" i="18"/>
  <c r="R17" i="7"/>
  <c r="R17" i="18"/>
  <c r="N17" i="7"/>
  <c r="N17" i="18"/>
  <c r="R13" i="7"/>
  <c r="R13" i="18"/>
  <c r="N13" i="7"/>
  <c r="N13" i="18"/>
  <c r="R12" i="7"/>
  <c r="R12" i="18"/>
  <c r="N12" i="7"/>
  <c r="N12" i="18"/>
  <c r="R11" i="7"/>
  <c r="R11" i="18"/>
  <c r="N11" i="7"/>
  <c r="N11" i="18"/>
  <c r="K38" i="7"/>
  <c r="K38" i="18"/>
  <c r="L37" i="7"/>
  <c r="L37" i="18"/>
  <c r="J30" i="7"/>
  <c r="J30" i="18"/>
  <c r="K22" i="7"/>
  <c r="K22" i="18"/>
  <c r="M19" i="7"/>
  <c r="M19" i="18"/>
  <c r="K37" i="7"/>
  <c r="K37" i="18"/>
  <c r="M30" i="7"/>
  <c r="M30" i="18"/>
  <c r="M38" i="7"/>
  <c r="M38" i="18"/>
  <c r="I38" i="7"/>
  <c r="I38" i="18"/>
  <c r="J37" i="7"/>
  <c r="J37" i="18"/>
  <c r="J36" i="7"/>
  <c r="J36" i="18"/>
  <c r="L30" i="7"/>
  <c r="L30" i="18"/>
  <c r="M22" i="7"/>
  <c r="M22" i="18"/>
  <c r="I22" i="7"/>
  <c r="I22" i="18"/>
  <c r="J21" i="7"/>
  <c r="J21" i="18"/>
  <c r="K19" i="7"/>
  <c r="K19" i="18"/>
  <c r="K18" i="7"/>
  <c r="K18" i="18"/>
  <c r="K17" i="7"/>
  <c r="K17" i="18"/>
  <c r="K15" i="7"/>
  <c r="K15" i="18"/>
  <c r="K12" i="7"/>
  <c r="K12" i="18"/>
  <c r="L36" i="7"/>
  <c r="L36" i="18"/>
  <c r="L21" i="7"/>
  <c r="L21" i="18"/>
  <c r="I19" i="7"/>
  <c r="I19" i="18"/>
  <c r="M18" i="7"/>
  <c r="M18" i="18"/>
  <c r="I18" i="7"/>
  <c r="I18" i="18"/>
  <c r="M17" i="7"/>
  <c r="M17" i="18"/>
  <c r="I17" i="7"/>
  <c r="I17" i="18"/>
  <c r="M15" i="7"/>
  <c r="M15" i="18"/>
  <c r="I15" i="7"/>
  <c r="I15" i="18"/>
  <c r="M12" i="7"/>
  <c r="M12" i="18"/>
  <c r="I12" i="7"/>
  <c r="I12" i="18"/>
  <c r="J38" i="7"/>
  <c r="J38" i="18"/>
  <c r="K36" i="7"/>
  <c r="K36" i="18"/>
  <c r="I30" i="7"/>
  <c r="I30" i="18"/>
  <c r="J22" i="7"/>
  <c r="J22" i="18"/>
  <c r="K21" i="7"/>
  <c r="K21" i="18"/>
  <c r="L19" i="7"/>
  <c r="L19" i="18"/>
  <c r="L18" i="7"/>
  <c r="L18" i="18"/>
  <c r="L17" i="7"/>
  <c r="L17" i="18"/>
  <c r="L15" i="7"/>
  <c r="L15" i="18"/>
  <c r="L12" i="7"/>
  <c r="L12" i="18"/>
  <c r="L38" i="7"/>
  <c r="L38" i="18"/>
  <c r="M37" i="7"/>
  <c r="M37" i="18"/>
  <c r="I37" i="7"/>
  <c r="I37" i="18"/>
  <c r="M36" i="7"/>
  <c r="M36" i="18"/>
  <c r="I36" i="7"/>
  <c r="I36" i="18"/>
  <c r="K30" i="7"/>
  <c r="K30" i="18"/>
  <c r="L22" i="7"/>
  <c r="L22" i="18"/>
  <c r="M21" i="7"/>
  <c r="M21" i="18"/>
  <c r="I21" i="7"/>
  <c r="I21" i="18"/>
  <c r="J19" i="7"/>
  <c r="J19" i="18"/>
  <c r="J18" i="7"/>
  <c r="J18" i="18"/>
  <c r="J17" i="7"/>
  <c r="J17" i="18"/>
  <c r="J15" i="7"/>
  <c r="J15" i="18"/>
  <c r="J12" i="7"/>
  <c r="J12" i="18"/>
  <c r="E38" i="7"/>
  <c r="E38" i="18"/>
  <c r="F36" i="7"/>
  <c r="F36" i="18"/>
  <c r="G39" i="7"/>
  <c r="G39" i="18"/>
  <c r="G38" i="7"/>
  <c r="G38" i="18"/>
  <c r="H37" i="7"/>
  <c r="H37" i="18"/>
  <c r="D37" i="7"/>
  <c r="D37" i="18"/>
  <c r="H36" i="7"/>
  <c r="H36" i="18"/>
  <c r="D36" i="7"/>
  <c r="D36" i="18"/>
  <c r="H35" i="7"/>
  <c r="H35" i="18"/>
  <c r="D35" i="7"/>
  <c r="D35" i="18"/>
  <c r="E18" i="7"/>
  <c r="E18" i="18"/>
  <c r="E17" i="7"/>
  <c r="E17" i="18"/>
  <c r="E16" i="7"/>
  <c r="E16" i="18"/>
  <c r="E15" i="7"/>
  <c r="E15" i="18"/>
  <c r="E14" i="7"/>
  <c r="E14" i="18"/>
  <c r="E13" i="7"/>
  <c r="E13" i="18"/>
  <c r="E12" i="7"/>
  <c r="E12" i="18"/>
  <c r="F39" i="7"/>
  <c r="F39" i="18"/>
  <c r="F38" i="7"/>
  <c r="F38" i="18"/>
  <c r="G37" i="7"/>
  <c r="G37" i="18"/>
  <c r="G36" i="7"/>
  <c r="G36" i="18"/>
  <c r="G35" i="7"/>
  <c r="G35" i="18"/>
  <c r="H18" i="7"/>
  <c r="H18" i="18"/>
  <c r="D18" i="7"/>
  <c r="D18" i="18"/>
  <c r="H17" i="7"/>
  <c r="H17" i="18"/>
  <c r="D17" i="7"/>
  <c r="D17" i="18"/>
  <c r="H16" i="7"/>
  <c r="H16" i="18"/>
  <c r="D16" i="7"/>
  <c r="D16" i="18"/>
  <c r="H15" i="7"/>
  <c r="H15" i="18"/>
  <c r="D15" i="7"/>
  <c r="D15" i="18"/>
  <c r="H14" i="7"/>
  <c r="H14" i="18"/>
  <c r="D14" i="7"/>
  <c r="D14" i="18"/>
  <c r="H13" i="7"/>
  <c r="H13" i="18"/>
  <c r="D13" i="7"/>
  <c r="D13" i="18"/>
  <c r="H12" i="7"/>
  <c r="H12" i="18"/>
  <c r="D12" i="7"/>
  <c r="D12" i="18"/>
  <c r="H11" i="7"/>
  <c r="H11" i="18"/>
  <c r="E39" i="7"/>
  <c r="E39" i="18"/>
  <c r="F37" i="7"/>
  <c r="F37" i="18"/>
  <c r="F35" i="7"/>
  <c r="F35" i="18"/>
  <c r="G18" i="7"/>
  <c r="G18" i="18"/>
  <c r="G17" i="7"/>
  <c r="G17" i="18"/>
  <c r="G16" i="7"/>
  <c r="G16" i="18"/>
  <c r="G15" i="7"/>
  <c r="G15" i="18"/>
  <c r="G14" i="7"/>
  <c r="G14" i="18"/>
  <c r="G13" i="7"/>
  <c r="G13" i="18"/>
  <c r="G12" i="7"/>
  <c r="Y12" i="7" s="1"/>
  <c r="G12" i="18"/>
  <c r="G11" i="7"/>
  <c r="G11" i="18"/>
  <c r="H39" i="7"/>
  <c r="H39" i="18"/>
  <c r="D39" i="7"/>
  <c r="D39" i="18"/>
  <c r="H38" i="7"/>
  <c r="H38" i="18"/>
  <c r="D38" i="7"/>
  <c r="D38" i="18"/>
  <c r="E37" i="7"/>
  <c r="E37" i="18"/>
  <c r="E36" i="7"/>
  <c r="E36" i="18"/>
  <c r="E35" i="7"/>
  <c r="E35" i="18"/>
  <c r="F18" i="7"/>
  <c r="F18" i="18"/>
  <c r="F17" i="7"/>
  <c r="F17" i="18"/>
  <c r="F16" i="7"/>
  <c r="F16" i="18"/>
  <c r="F15" i="7"/>
  <c r="F15" i="18"/>
  <c r="F14" i="7"/>
  <c r="F14" i="18"/>
  <c r="F13" i="7"/>
  <c r="F13" i="18"/>
  <c r="F12" i="7"/>
  <c r="F12" i="18"/>
  <c r="F11" i="7"/>
  <c r="Y11" i="7" s="1"/>
  <c r="F11" i="18"/>
  <c r="E11" i="7"/>
  <c r="E11" i="18"/>
  <c r="D11" i="7"/>
  <c r="D11" i="18"/>
  <c r="E2" i="13"/>
  <c r="X30" i="18" l="1"/>
  <c r="X11" i="18"/>
  <c r="X13" i="18"/>
  <c r="X15" i="18"/>
  <c r="X17" i="18"/>
  <c r="X19" i="18"/>
  <c r="X14" i="18"/>
  <c r="X12" i="18"/>
  <c r="X39" i="18"/>
  <c r="X23" i="18"/>
  <c r="X25" i="18"/>
  <c r="X27" i="18"/>
  <c r="X29" i="18"/>
  <c r="X20" i="18"/>
  <c r="X24" i="18"/>
  <c r="X26" i="18"/>
  <c r="X28" i="18"/>
  <c r="X31" i="18"/>
  <c r="X32" i="18"/>
  <c r="X33" i="18"/>
  <c r="X34" i="18"/>
  <c r="X35" i="18"/>
  <c r="X36" i="18"/>
  <c r="X37" i="18"/>
  <c r="X21" i="18"/>
  <c r="X38" i="18"/>
  <c r="X22" i="18"/>
  <c r="X16" i="18"/>
  <c r="X18" i="18"/>
  <c r="X14" i="1"/>
  <c r="X15" i="1"/>
  <c r="X35" i="1"/>
  <c r="X36" i="1"/>
  <c r="X30" i="1"/>
  <c r="X26" i="1"/>
  <c r="X23" i="1"/>
  <c r="X16" i="1"/>
  <c r="X27" i="1"/>
  <c r="X37" i="1"/>
  <c r="X17" i="1"/>
  <c r="X19" i="1"/>
  <c r="X11" i="1"/>
  <c r="X20" i="1"/>
  <c r="X22" i="1"/>
  <c r="X28" i="1"/>
  <c r="X13" i="1"/>
  <c r="X34" i="1"/>
  <c r="X32" i="1"/>
  <c r="X38" i="1"/>
  <c r="X25" i="1"/>
  <c r="X33" i="1"/>
  <c r="X39" i="1"/>
  <c r="X21" i="1"/>
  <c r="X18" i="1"/>
  <c r="X31" i="1"/>
  <c r="X12" i="1"/>
  <c r="X24" i="1"/>
  <c r="X29" i="1"/>
  <c r="AD11" i="7" l="1"/>
  <c r="D2" i="13" s="1"/>
  <c r="AD23" i="7"/>
  <c r="D4" i="13" s="1"/>
  <c r="AD18" i="7"/>
  <c r="D3" i="13" s="1"/>
  <c r="AD35" i="7"/>
  <c r="D5" i="13" s="1"/>
</calcChain>
</file>

<file path=xl/sharedStrings.xml><?xml version="1.0" encoding="utf-8"?>
<sst xmlns="http://schemas.openxmlformats.org/spreadsheetml/2006/main" count="611" uniqueCount="340">
  <si>
    <t xml:space="preserve">Fragen </t>
  </si>
  <si>
    <t>IT</t>
  </si>
  <si>
    <t xml:space="preserve">Abweichung </t>
  </si>
  <si>
    <t xml:space="preserve">Geschäftsleitung </t>
  </si>
  <si>
    <t>Reifegrad - Level 2</t>
  </si>
  <si>
    <t>Reifegrad - Level 3</t>
  </si>
  <si>
    <t>Reifegrad - Level 4</t>
  </si>
  <si>
    <t>x</t>
  </si>
  <si>
    <t>Nummer</t>
  </si>
  <si>
    <t>Auswahl</t>
  </si>
  <si>
    <t xml:space="preserve">Reifegradanalyse IT - Managementprozesse </t>
  </si>
  <si>
    <t>Bereiche</t>
  </si>
  <si>
    <t>GL</t>
  </si>
  <si>
    <t>FA</t>
  </si>
  <si>
    <t xml:space="preserve">- nicht vorhanden - </t>
  </si>
  <si>
    <t xml:space="preserve">- inital - </t>
  </si>
  <si>
    <t xml:space="preserve">- elementar - </t>
  </si>
  <si>
    <t>- etabliert -</t>
  </si>
  <si>
    <t>Empfehlung</t>
  </si>
  <si>
    <t>Durchschnitt Auswertung</t>
  </si>
  <si>
    <t xml:space="preserve"> - Business  -           Keyuser</t>
  </si>
  <si>
    <t>Handlungsempfehlungen</t>
  </si>
  <si>
    <t xml:space="preserve">- definiert - </t>
  </si>
  <si>
    <t xml:space="preserve"> </t>
  </si>
  <si>
    <t>CIO</t>
  </si>
  <si>
    <t xml:space="preserve">Es wurden keine Absprachen mit dem Management für die Verfügbarkeit getroffen. Datensicherung und Redundanzen werden als nicht relevant betrachtet. </t>
  </si>
  <si>
    <t>IT - Mitarbeiter</t>
  </si>
  <si>
    <t>Es erfolgt keine Reporting während des Projekt. Der Begriff Stakeholder ist nicht bekannt.</t>
  </si>
  <si>
    <t>Es erfolgt kein Sourcing der eingesetzten Systeme.</t>
  </si>
  <si>
    <t xml:space="preserve">Die Kosten und Leistungen werden nicht gemessen und gemonitort. </t>
  </si>
  <si>
    <t>Das Verständnis für einen Soll / Ist Vergleich nach Projektende ist durchaus vorhanden, wird aber nur selten und mit eher informativen Charakter durchgeführt.</t>
  </si>
  <si>
    <t>Gesamtverzeichnis aller Fragen mit Reifegrad-Level</t>
  </si>
  <si>
    <t>Es besteht in integriertes System zur Performancemessung, welche IT-Ziele mit Unternehmensziele durch die IT- Balanced-Scorecard verbindet. Abweichungen werden gesamthaft analysiert. Kontinuierliche Verbesserung gehören zum Alltag</t>
  </si>
  <si>
    <t>Werden IT-Prozesse definiert und wie werden die entwickelten Prozesse entsprechend dokumentiert?</t>
  </si>
  <si>
    <t>Wie werden die Kosten der externen Ressourcen aktiv überwacht und die Einhaltung der vereinbarten Service-Levels von externen Ressourcen gemessen?</t>
  </si>
  <si>
    <t>Es existiert keine IT-Strategie und es erfolgt dadurch kein Abgleich der Unternehmensstrategie.</t>
  </si>
  <si>
    <t>Es bestehen keine Prozesse für das Management der IT-Sicherheit. Der Einsatz solcher Prozesse wird als nicht relevant betrachtet.</t>
  </si>
  <si>
    <t xml:space="preserve">Es besteht das Bewusstsein und die Notwendigkeit eines Managements der IT-Sicherheit, jedoch wurden noch eine konkreten Prozesse und Systeme definiert. </t>
  </si>
  <si>
    <t>Es gibt keine Absprachen mit der Unternehmensleitung zur Business Continuity. Jedoch besteht ein erstes Verständnis zu den Themen Backup, Datensicherung und Redundanz.</t>
  </si>
  <si>
    <t xml:space="preserve">Im Rahmen eines allgemeinen Verständnisses wurden erste Systeme identifiziert, welche für das Unternehmen wichtig sind. Für diese Systeme wurden lose Absprachen mit der GL zum Thema Verfügbarkeit getroffen. Es wird ein Prozess entwickelt der eine strukturierte Aufnahme der Systeme sicherstellen soll.   </t>
  </si>
  <si>
    <t>Die wichtigsten Systeme im Rahmen der Business Continuity sind identifiziert und für jedes System sind die entsprechenden Verfügbarkeiten definiert, erste Massnahmen für die Einhaltung sind getroffen. Ein Prozessverantwortlicher für den Prozess "Business Continuity" wurde definiert. Die Sichtweise auf die Systeme geht hin zu Business Prozessen und weg von Einzelsysteme.</t>
  </si>
  <si>
    <t>Es gibt keine Absprachen mit der Unternehmensleitung zur Business Continuity. Erste Systeme und Dateien werden durch einfache Backups gesichert.</t>
  </si>
  <si>
    <t>Es bestehen detaillierte Notfallpläne für das Business Continuity mit Anforderungen an die jeweiligen Verfügbarkeiten und Wiederherstellungsszenarien. Der Prozess wird im Rahmen von "Best Practice" Methoden realisiert und unterliegt einer stetigen Verbesserung. Es erfolgt eine regelmässige Abstimmung über die relevanten Systeme mit der Unternehmensleitung.</t>
  </si>
  <si>
    <t>Ein Bewusstsein für für die Erbringung von IT-Services innerhalb der Informatik ist nicht vorhanden.</t>
  </si>
  <si>
    <t>IT-Services werden nicht, gemessen und ein SLAs werden nicht auf deren Erfüllung bewertet</t>
  </si>
  <si>
    <t xml:space="preserve">Es erfolgen erste Messungen der IT-Services. Die Vorgehensweise ist jedoch noch nicht standardisiert. Ergebnisse werden nicht kommuniziert. Es bestehen keine klaren Ziele und Vorgaben. </t>
  </si>
  <si>
    <t xml:space="preserve">Einige Ziele und Messgrössen sind definiert, jedoch nicht kommuniziert. Es besteht keine Verbindung zu den IT- oder Unternehmensziele. Messprozesse sind entwickelt werden aber nicht durchgängig durchgeführt. </t>
  </si>
  <si>
    <t>Es sind keine IT-Prozesse vorhanden oder dokumentiert.</t>
  </si>
  <si>
    <t>Die Kundenzufriedenheit wird nicht gemessen, der Begriff "Kunde" im Zusammenhang mit der IT besteht nicht.</t>
  </si>
  <si>
    <t>Ein Kundenverständnis besteht, es wird aber kein aktives Feedback eingeholt. Es werden vereinzelte Kennzahlen über die Erfüllung der IT-Services und Prozesse erhoben.</t>
  </si>
  <si>
    <t>Die Prozesse für eine standardisierte Erfassung der Assets entwickeln sich und werden dokumentiert. Erste Formen einer Struktur sind vorhanden und die Prozesse sind teilweise wiederholbar. Die Zuständigkeiten und Verantwortlichkeiten sind definiert und Prozesseigner sind festgelegt.</t>
  </si>
  <si>
    <t xml:space="preserve">Erste Prozesse und Policies sind definiert und dokumentiert. Erste Formen einer Struktur sind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t>
  </si>
  <si>
    <t>Es besteht kein Bewusstsein für den Einsatz von Standards innerhalb der IT.</t>
  </si>
  <si>
    <t xml:space="preserve">Es besteht kein Prozess mit dem die Veränderungen an den Systemen strukturiert durchgeführt werden. </t>
  </si>
  <si>
    <t>Nach dem Eintritt werden die User kurz in die Systeme eingeführt. Danach besteht eine Holschuld der User gegenüber der IT. Zuständigkeiten und Verantwortlichkeiten sind nicht festgelegt, Einzelpersonen vermuten deren Zuständigkeit.</t>
  </si>
  <si>
    <t xml:space="preserve">Das Bewusstsein für den Handlungsbedarf besteht, die Kommunikation ist formeller und strukturierter. Erforderliche Skills für alle Bereiche und deren Minimalerfordernisse sind definiert. Ein formeller Schulungsplan wurde entwickelt. Dieser beruht nur auf Basis Eigeninitiative. </t>
  </si>
  <si>
    <t>Es besteht keine einheitliche Übersicht über externe Ressourcen.</t>
  </si>
  <si>
    <t>Ein zukunftsgerichtetes und fortgeschrittenes Verständnis für die Anforderungen sind vorhanden. Es erfolgt eine proaktive Kommunikation unter Verwendung von ausgereiften und integrierten Werkzeugen. Kontinuierliche Verbesserung gehört zum Alltag.</t>
  </si>
  <si>
    <t>Ein Abgleich von Soll und IST, während des Projekts und nach Projektende, wird nicht durchgeführt.</t>
  </si>
  <si>
    <t xml:space="preserve">Reifegradanalyse IT-Managementprozesse </t>
  </si>
  <si>
    <t>Bestehen Definitionen zur Business-Continuity und Absprachen über die Verfügbarkeit der Informatiksysteme?</t>
  </si>
  <si>
    <t>Werden IT-Services gemessen und wie werden die Service-Level-Agreements auf ihre Erfüllung hin überprüft?</t>
  </si>
  <si>
    <t>Wie werden standardisierte Support-Prozesse verwendet? Wurde für den Kundensupport ein Service-Desk eingerichtet?</t>
  </si>
  <si>
    <t>Wie wird die Zufriedenheit der Kunden (User) in Bezug auf IT-Dienste wie IT-Services, Service-Desk und IT-Prozesse gemessen?</t>
  </si>
  <si>
    <t>Wie werden die eingesetzten Assets aktiv gemanagt? Wie wird sichergestellt, dass die IT einen kompletten Überblick über die IT-Systeme und die verwendete Software inkl. Lizenzen hat?</t>
  </si>
  <si>
    <t>Wie werden bestehende Systeme dokumentiert? Bestehen pro System eine Systembeschreibung und eine Dokumentation? Werden die Wartungsverträge für die Systeme aktiv gemanagt?</t>
  </si>
  <si>
    <t>Wie werden Systeme anhand eines Sourcing-Prozesses aktiv bewertet, um eine Prognose für den zukünftigen Bedarf zu ermitteln?</t>
  </si>
  <si>
    <t>Wie werden Standards für Hard- und Software sowie Infrastruktur entwickelt? Besteht ein aktuelles Management der Standards? Wird eine Produkt- und Lieferantenstrategie verfolgt?</t>
  </si>
  <si>
    <t>Wie werden die Key-Systeme identifiziert und aktiv überwacht?</t>
  </si>
  <si>
    <t>Wie werden Veränderungen der Systeme, z. B. das Hinzufügen, Modifizieren oder Entfernen von Hard- und Software, sowie die jeweiligen Konfigurationen durchgeführt?</t>
  </si>
  <si>
    <t>Wie werden End-User mit den IT-Werkzeugen vertraut gemacht? Bestehen Anleitungen und Beschreibungen für die End-User?</t>
  </si>
  <si>
    <t>Wird innerhalb des Personalmanagements für jeden IT-Mitarbeiter eine Rollen-, Kompetenz- und Stellenbeschreibung geführt?</t>
  </si>
  <si>
    <t>Wie wird das Know-how der Mitarbeiter gemanagt? Bestehen für jeden Mitarbeiter Ausbildungs- und Weiterbildungspläne?</t>
  </si>
  <si>
    <t>Besteht für IT-Projekte ein Framework, das die Vorgehensweise und die Dokumentation der Projekte definiert?</t>
  </si>
  <si>
    <t>Wie erfolgt während des Projekts ein definiertes Reporting an die Stakeholder?</t>
  </si>
  <si>
    <t>Besteht für das IT-Projektportfoliomanagement ein Framework, das die Vorgehensweise und die Dokumentation des Portfoliomanagements entsprechend definiert?</t>
  </si>
  <si>
    <t>IT-Security-Systeme werden teilweise im Rahmen von Projekten definiert. Es bestehen aber keine Rollen, die für das Management der IT-Security verantwortlich sind. Es erfolgt kein standardmäßiges Reporting, der Austausch erfolgt im Rahmen von Projektsitzungen.</t>
  </si>
  <si>
    <t>IT-Security ist ein fester Bestandteil der Informatik, es wurden Bereiche  und Manager definiert, die sich der Thematik annehmen. Erste Prozesse sind bereits definiert, der Austausch erfolgt in regelmäßigen IT-Security Meetings.</t>
  </si>
  <si>
    <t>Ziele und Messgrößen sind bekannt und kommuniziert. Es erfolgt ein erster Abgleich mit der IT- und der Unternehmensstrategie. Es wird eine standardisiertes Werkzeug für das Reporting eingesetzt.</t>
  </si>
  <si>
    <t xml:space="preserve">Es werden unregelmäßig Umfragen zur Leistung der IT gemacht. Kennzahlen zur Kundenzufriedenheit werden jedoch nicht standardisiert ermittelt. Die Verantwortlichen für die Leistungserbringung sind definiert und kommuniziert. </t>
  </si>
  <si>
    <t>Feedback über den Support wird automatisiert eingeholt, z.B. über das Ticketsystem. Dieses Feedback wird vor allem mit der Unternehmensleitung diskutiert und um die Leistung der Informatik zu bestimmen. User werden unregelmäßig über das Feedback informiert.</t>
  </si>
  <si>
    <t>Der Prozess für die Einbindung des Kundenfeedbacks ist etabliert, die User werden regelmäßig automatisch über die neuesten Zahlen informiert. Es wird regelmäßig der Austausch mit dem Business durchgeführt.</t>
  </si>
  <si>
    <t>Ein Bewusstsein für das Management der Assets besteht grundsätzlich. Es werden vereinzelte Listen und Übersichten geführt, diese sind aber nicht durchgängig und vollständig.</t>
  </si>
  <si>
    <t xml:space="preserve">Die eingesetzten Systeme werden nicht im Detail beschrieben und dokumentiert. </t>
  </si>
  <si>
    <t>Ähnliche, allgemeine Prozesse entwickeln sich,  sind aber vom Charakter eher intuitiv und nur vereinzelt wiederholbar. Die Organisation ist eher chaotisch, die  Verbreitung ist beschränkt auf einzelne Bereiche. Für die Ermittlung des Bedarfs und die Auslastung wird auf Erfahrungen des Systembetreuers vertraut. Dieser greift uneinheitlich und nur vereinzelt auf Tools oder Messmethoden zurück.</t>
  </si>
  <si>
    <t>Standardisierte Werkzeuge werden im gesamten Unternehmen eingesetzt. Werkzeuge sind mit weiteren Werkzeugen integriert und ermöglichen einen durchgängigen Prozess. Werkzeuge werden eingesetzt um den Prozess zu verbessern und Abweichungen automatisch zu erkennen. Prozesseigner sind befähigt Entscheidungen zu treffen und Maßnahmen zu ergreifen.</t>
  </si>
  <si>
    <t>Ein Bewusstsein für den Einsatz einheitlicher Hardware besteht. Es wird versucht grundsätzlich einem Hersteller treu zu bleiben, jedoch gelingt das nicht immer. Es besteht keine Kenntnis über den LifeCycle eingesetzter Modelle und keine Absprache mit dem Lieferanten zum Einsatz einheitlicher Hardware</t>
  </si>
  <si>
    <t>Das Bewusstsein für den Handlungsbedarf besteht, die Kommunikation ist formeller und strukturierter. Verwendung von "Good Practise" entwickelt sich, erste Prozesse für die Definition einer Lieferanten-Strategie, sowie erste Definitionen von Standard-Software für Client &amp; Server sind dokumentiert. Erste Formen einer Struktur ist vorhanden, sie sind  teilweise wiederholbar, es besteht ein methodisches, strukturiertes und einheitliches Vorgehen.</t>
  </si>
  <si>
    <t>Interne "Best Practise" werden angewandt, sämtliche Aspekte der Prozesse sind dokumentiert und wiederholbar. Es werden regelmäßige Meetings mit dem Lieferanten, zur  Abstimmung eingesetzter Hard- und Software im Produkt Life-Cycle werden durchgeführt. Standard Images für Server &amp; Clients sind definiert, es werden weiterhin Standards für infrastrukturunterstützende Hardware (Stromversorgung, Verkabelung, Server Racks, Netzwerkkomponenten) entwickelt. Ziele und Messgrößen sind bekannt und kommuniziert, es erfolgt ein erster Abgleich mit der IT-Strategie</t>
  </si>
  <si>
    <t>Zukunftsgerichtetes und fortgeschrittenes Verständnis für die Anforderungen sind vorhanden. Verfahren werden angewandt, die Prozessdokumentation wurde automatisiert und Workflows entwickelt. Es erfolgt eine proaktive Kommunikation unter Verwendung von ausgereiften und integrierten Werkzeugen. Prozesse, Policies und Verfahren sind integriert und ermöglichen ein vollständiges Management und Verbesserung. Prozesseigner sind befähigt Entscheidungen zu treffen und Maßnahmen zu ergreifen. Verantwortlichkeiten sind akzeptiert und wurden über die gesamte Unternehmung gleichartig herunter gebrochen.</t>
  </si>
  <si>
    <t>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In der Regel besteht kein allgemeiner Tool - Einsatz, Lösungen sind individuell und durch einzelne Personen entwickelt.</t>
  </si>
  <si>
    <t>Sämtliche Aspekte der Prozesse und Policies sind dokumentiert und wiederholbar. Die Verwaltung einzelner  "Changes" wird systemgestützt durchgeführt. Die Werkzeuge zur Verwaltung der "Changes" werden entsprechend einem standardisiertem Plan eingesetzt und sind bereits mit anderen Werkzeugen, z.B. eines Ticketsystems integriert. Die Kommunikation und Freigabe, der durch den Veränderung betroffenen Stakeholder ist vollständig definiert.</t>
  </si>
  <si>
    <t xml:space="preserve">Externe "Best Practice", wie der "Change"-Prozess von ITIL. Verfahren werden angewandt, die Prozessdokumentation wurde automatisiert und Workflows entwickelt. Prozesse, Policies und Verfahren sind integriert und ermöglichen ein vollständiges Management und Verbesserung; Ein kontinuierlicher Verbesserungsprozesse ist initiiert. </t>
  </si>
  <si>
    <t>Es bestehen keine Vorgaben oder Frameworks zur Abwicklung von Projekten.</t>
  </si>
  <si>
    <t>Stakeholder werden durch den Projektleiter zwar identifiziert aber nicht dokumentiert. Es erfolgt keine proaktive Kommunikation mit den Stakeholder.</t>
  </si>
  <si>
    <t xml:space="preserve">Erste Prozesse und Vorgehensweisen für die Identifikation von Stakeholder sind definiert und dokumentiert. Der Prozess für die Kommunikation gegenüber den Stakeholder ist noch nicht definiert und obliegt dem jeweiligen Projektleiter. </t>
  </si>
  <si>
    <t>Ziele und Messgrößen sind bekannt und kommuniziert. Interne "Best Practise" werden angewandt, sämtliche Aspekte der Prozesse sind dokumentiert und wiederholbar. Vorgehensweise für eine einheitliches Projektcontrolling wurde vom Management freigegeben.</t>
  </si>
  <si>
    <t>Es besteht eine integriertes System zur Performencemessung,  Abweichungen werden gesamthaft analysiert. Standardisierte Werkzeuge zum Projektcontrolling werden im gesamten Unternehmen eingesetzt.  Kontinuierliche Verbesserung gehört zum Alltag</t>
  </si>
  <si>
    <t>Wie werden externe Ressourcen gemanagt? Besteht eine Gesamtübersicht über alle externen Ressourcen mitsamt Leistungen, Kosten und Service-Level-Agreements?</t>
  </si>
  <si>
    <t>Wie erfolgt während des Projekts und bei Projektende ein Abgleich von Soll- und Istzustand auf den Ebenen Zeit, Geld und Qualität?</t>
  </si>
  <si>
    <t>Ein Incident Prozess nach ITIL wurde realisiert und ein Verantwortlicher benannt. Informationen zu einer Supportanfragen werden schriftlich festgehalten und es wurde für die Mitarbeiter ein zentraler Anlaufpunkt für IT-Anliegen realisiert.</t>
  </si>
  <si>
    <t xml:space="preserve">Wie wird die IT-Sicherheit sichergestellt? Bestehen hier definierte Prozesse und Richtlinien bzw. ein Alignement mit der Unternehmensleitung? </t>
  </si>
  <si>
    <t>Beste Bewertung</t>
  </si>
  <si>
    <t>Schlechteste Bewertung</t>
  </si>
  <si>
    <t>IT-Governance- Risk- Compliancemanagement</t>
  </si>
  <si>
    <t>IT-Service und Prozessmanagement</t>
  </si>
  <si>
    <t>IT-Ressourcenmanagement</t>
  </si>
  <si>
    <t>IT-Projekt- IT-Projektportfoliomanagement</t>
  </si>
  <si>
    <t>Notizen Interview</t>
  </si>
  <si>
    <t xml:space="preserve">Die IT entwickelt erste Ansätze für die Definition von IT-Services, jedoch wurde noch nichts konkretes dokumentiert. 
Der Wunsch nach einer serviceorientierten Ausrichtung der Informatik entwickelt sind. </t>
  </si>
  <si>
    <t>Erste Services wurden von der IT, inkl. SLAs definiert. Das Verständnis für die Abbildung von definierten Dienstleistung wächst und die Service-Mentalität innerhalb des Unternehmens wird aktiv gefördert. 
Jeder Service ist mit einem Preis versehen. Kalkulationsgrundlagen sind dabei noch nicht durchgängig dokumentiert und Umrechnungsschlüssel werden nicht über konsequent eingestzt.</t>
  </si>
  <si>
    <t xml:space="preserve">Ein Servicekatalog inkl. Servicbeschreibungen und Service-Levels wurde definiert.  Für die Realisierung wird eine rudimentäre Software verwendet. Es besteht ein Prozess zur Entwicklung und Abstimmung neuer Services. 
Es werden alle Kosten bei der Kalkulation der IT-Services mit einbrechnet. Für nicht klar zu beziffernde Kosten werden klare und etablierte Umrechungsschlüssel verwendet. Vorgaben wie ein Service zu kalkulierten sind sind definiert und dokumentiert. </t>
  </si>
  <si>
    <t>Eine IT-Strategie wurde einmalig für die Unternehmung schriftlich definiert, das Bewusstsein für die Notwendigkeit besteht und wird klar kommuniziert. Bei Bedarf werden Teile der IT-Strategie mit der Unternehmensstrategie abgeglichen.
Die Informatik ist innerhalb der Unternehmung über in Geschäftsleitung vertreten. In der Regel berichtet der IT-Leiter einem kaufmännischen Leiter oder dem CFO.
Ein Verständnis für Zuständigkeiten und 
Rollen ist vorhanden. Es sind bereits ersten Organisationsstrukturen vorhanden.</t>
  </si>
  <si>
    <t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t>
  </si>
  <si>
    <t xml:space="preserve">Es besteht innerhalb der Unternehmung eine ausgeprägte Service-Mentalität. Service werden innerhalb eine definierten Katalogs festgehalten und Beschrieben. Durch einen defnierten Prozesse werden regelmässig die Service-Portfolios mit dem Business abgestimmt. Für die Serviceerbringung wird eine Standardsoftware verwenden. Die SLAs werden aktiv gemessen und bewertet. Es besteht ein kontinuierlicher Verbesserungsprozess.
Für die Kalkulation von IT-Services werden standardisierte Verfahren eingesetzt. Es erfolgt eine regelmässig Kontrolle der errechneten Preise der Services, sowie eine ständige Verbesserung der Kalkulationsgrundlage und der Methode. 
</t>
  </si>
  <si>
    <t xml:space="preserve">Das Bewusstsein für den Handlungsbedarf besteht. Die Verwendung von ersten Prozesse und Policies zur Erstellung von Dokumentationen sind definiert und dokumentiert. Es besteht eine Übersicht über Wartungsverträge, die jeweiligen Verträge sind aber nicht zwingend einzelnen Systemen zugewiesen. Prozesszuständigkeiten und Verantwortlichkeit ist definiert und Prozesseigner wurden festgelegt. Einige Ziele und Messgrößen sind definiert, jedoch nicht kommuniziert.  
</t>
  </si>
  <si>
    <t xml:space="preserve">Einheitliche interne Vorgehensweisen werden angewandt, sämtliche Aspekte der Prozesse sind dokumentiert und wiederholbar. Werkzeuge werden entsprechend einem standardisiertem Plan eingesetzt und sind bereits schon mit anderen Werkzeugen integriert. Werkzeuge werden in den wichtigen Bereichen eingesetzt um das Prozessmanagement zu automatisieren und die wichtigsten Aktivitäten und Kennzahlen zu überwachen.
</t>
  </si>
  <si>
    <t xml:space="preserve">Verwendung von "Good Practise" entwickelt sich, erste Prozesse und Policies sind definiert und dokumentiert. Erste Formen einer Struktur ist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t>
  </si>
  <si>
    <t xml:space="preserve">Die Anforderungen werden umfassend verstanden, reife Kommunikationstechniken gegenüber den Stakeholder werden angewandt und die Kommunikationswerkzeuge sind standardisiert. Sämtliche Aspekte des Kommunikationsprozesses sind dokumentiert und wiederholbar.
</t>
  </si>
  <si>
    <t xml:space="preserve">Einige Ziele und Messgrößen sind definiert, jedoch nicht kommuniziert. Eine Vorgehensweise zur Verwendung und Standardisierung von Prozessen und Werkzeugen zur Automatisierung von Prozessen wurde entwickelt. Zahlen zum Projektstand werden vereinzelt aufbereitet.
 </t>
  </si>
  <si>
    <t>IT-Strategie</t>
  </si>
  <si>
    <t>Informationssicherheit</t>
  </si>
  <si>
    <t>Businessprozess Management</t>
  </si>
  <si>
    <t>IT-Servicemanagement</t>
  </si>
  <si>
    <t>IT-Prozessmanagement</t>
  </si>
  <si>
    <t>IT-Supportprozesse</t>
  </si>
  <si>
    <t>Kundenzufriedenheit</t>
  </si>
  <si>
    <t>Asset-Management</t>
  </si>
  <si>
    <t>Systemdokumentation</t>
  </si>
  <si>
    <t>Business Continuity - Notfallpläne</t>
  </si>
  <si>
    <t>IT-Standards - IT-Architekturmanagement</t>
  </si>
  <si>
    <t>Eventmanagement</t>
  </si>
  <si>
    <t>Kundenschulung</t>
  </si>
  <si>
    <t>HR-Management</t>
  </si>
  <si>
    <t>Know-how Management</t>
  </si>
  <si>
    <t>Externe Ressourcen</t>
  </si>
  <si>
    <t>Monitoring Externe Ressourcen</t>
  </si>
  <si>
    <t>PM-Framework</t>
  </si>
  <si>
    <t>PM-Stakeholder Mgmt.</t>
  </si>
  <si>
    <t>PM-Controlling</t>
  </si>
  <si>
    <t>PPM-Framework</t>
  </si>
  <si>
    <t>PPM-Alignement</t>
  </si>
  <si>
    <t>IT-Risk Management</t>
  </si>
  <si>
    <t>Financial Management</t>
  </si>
  <si>
    <t>Business Continuity Alignement</t>
  </si>
  <si>
    <t>IT-Compliance Management</t>
  </si>
  <si>
    <t>IT-Service Performance</t>
  </si>
  <si>
    <t>Sourcing-Prozess - Strategie</t>
  </si>
  <si>
    <t>Change Management</t>
  </si>
  <si>
    <t xml:space="preserve">Bestehen für die IT-Services ein Servicekatalog mit einer detaillierten Beschreibung und Service-Level-Agreements für jeden einzelnen Service sowie ein Prozess für die Entwicklung dieser IT-Services?
Wie werden die IT-Services kalkuliert? Fliessen alle anfallende Kosten in die Servicekalkulation mit ein?
</t>
  </si>
  <si>
    <t xml:space="preserve">Wie unterstürtzt die IT das Business bei der Entwickung und Implementierung neuer Businessprozess in die IT-Landschaft. 
Werden Optimierung und Automatisierung der bestehende Businessprozesse von der IT gefördert und getrieben?
</t>
  </si>
  <si>
    <t xml:space="preserve">Das Bewusstsein für einen Handlungsbedarf besteht, ähnliche und allgemeine Prozesse entwickeln und werden durch die Informatik bewusst wahrgenommen. In der Regel besteht kein allgemeiner Tool-Einsatz.  </t>
  </si>
  <si>
    <t xml:space="preserve">Einheitliche interne Vorgehensweisen werden angewandt, sämtliche Aspekte der Prozesse sind dokumentiert und wiederholbar. Werkzeuge werden entsprechend einem standardisiertem Plan eingesetzt und sind bereits schon mit anderen Werkzeugen integriert. Werkzeuge werden in den wichtigen Bereichen eingesetzt um das Prozessmanagement zu automatisieren und die wichtigsten Aktivitäten und Kennzahlen zu überwachen.
</t>
  </si>
  <si>
    <t xml:space="preserve">Zukunftsgerichtetes und fortgeschrittenes Verständnis für die Anforderungen sind vorhanden. Prozesseigner sind befähigt Entscheidungen zu treffen und Maßnahmen zu ergreifen. Verantwortlichkeiten sind akzeptiert und wurden über die gesamte Unternehmung gleichartig herunter gebrochen. Es besteht ein integriertes System zur Performencemessung. Abweichungen werden gesamthaft analysiert. Kontinuierliche Verbesserung gehört zum Alltag. 
</t>
  </si>
  <si>
    <t>Reifegrad Level 1</t>
  </si>
  <si>
    <t>Reifegrad - Level 5</t>
  </si>
  <si>
    <t xml:space="preserve">Es besteht keine Orientierung der der Informatik an den Businessprozesses des Unternehmens oder es wird absichtlich darauf verzichtet. </t>
  </si>
  <si>
    <t>Es gibt definierte Prozesse, die an ein bestehendes Framework (BIS oder ISO27001) angelehnt sind. Über regelmäßige Audits wird die Funktionsfähigkeit der Prozesse sichergestellt.</t>
  </si>
  <si>
    <t>Empfehlung Domäne</t>
  </si>
  <si>
    <t>Ist-Zustand</t>
  </si>
  <si>
    <t>Empfehlung BSG</t>
  </si>
  <si>
    <t>IT-GRC</t>
  </si>
  <si>
    <t>IT-Servicemgmt.</t>
  </si>
  <si>
    <t>IT-Ressourcenmgmt.</t>
  </si>
  <si>
    <t>IT-Projekt -Projektportfoliomgmt.</t>
  </si>
  <si>
    <t xml:space="preserve">Ergebnis
Domäne
</t>
  </si>
  <si>
    <t>Zukunftsorientierung</t>
  </si>
  <si>
    <t>Kundenorientierung</t>
  </si>
  <si>
    <t>Geschäftsprozessorientierung</t>
  </si>
  <si>
    <t>Operationelle Qualität</t>
  </si>
  <si>
    <t>Aussensicht - IT-Strategiemethode</t>
  </si>
  <si>
    <t>Strategiemethode - Aussensicht</t>
  </si>
  <si>
    <t>Wie werden die, durch die Informatik entstehenden Kosten geplant, budgetiert, verrechnet und kontrolliert.</t>
  </si>
  <si>
    <t>Empfehlungen 
BSG</t>
  </si>
  <si>
    <t>Datenkonsolidierung Innen- und Aussensicht</t>
  </si>
  <si>
    <t>Durchschnitt Auswertung / Innnensicht</t>
  </si>
  <si>
    <t>Aussensicht</t>
  </si>
  <si>
    <t>Ergenis Frage</t>
  </si>
  <si>
    <t>Es besteht keine Auflistung von IT-  Risiken, ein Risikobewusstsein ist nicht vorhanden.
Es bestehen keinerlei Absprachen über den Umgang mit Risiken.</t>
  </si>
  <si>
    <t xml:space="preserve"> Es besteht kein Prozess für das Management der Compliance. Der Einsatz dieser Prozesse wird als nicht relevant betrachtet.</t>
  </si>
  <si>
    <t>Ein Bewusstsein für die Erbringung von IT-Services innerhalb der Informatik ist nicht vorhanden.</t>
  </si>
  <si>
    <t xml:space="preserve">Die IT entwickelt erste Ansätze für die Definition von IT-Services, jedoch wurde noch nichts Konkretes dokumentiert. 
Der Wunsch nach einer serviceorientierten Ausrichtung der Informatik entwickelt sind. </t>
  </si>
  <si>
    <t>Erste Services wurden von der IT, inkl. SLAs definiert. Das Verständnis für die Abbildung von definierten Dienstleistung wächst und die Service-Mentalität innerhalb des Unternehmens wird aktiv gefördert. 
Jeder Service ist mit einem Preis versehen. Kalkulationsgrundlagen sind dabei noch nicht durchgängig dokumentiert und Umrechnungsschlüssel werden nicht über konsequent eingesetzt.</t>
  </si>
  <si>
    <t xml:space="preserve">Das Bewusstsein für den Handlungsbedarf besteht, die Kommunikation ist formeller und strukturierter. Verwendung von "Good Practice" entwickelt sich, erste Prozesse sind definiert und dokumentiert. Erste Formen einer Struktur sind vorhanden und  teilweise wiederholbar. Es besteht ein methodisches, strukturiertes und einheitliches Vorgehen zur Erfassung von Kosten und erbrachten Serviceleistungen durch externe Partner. </t>
  </si>
  <si>
    <t>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t>
  </si>
  <si>
    <t xml:space="preserve">Zukunftsgerichtetes und fortgeschrittenes Verständnis für die Anforderungen sind vorhanden. Es besteht eine integriertes System zur Performancemessung, welche IT-Ziele mit Unternehmenszielen durch die IT-Balanced-Scorecard verbindet. Abweichungen werden gesamthaft analysiert. Kontinuierliche Verbesserung gehört zum Alltag. </t>
  </si>
  <si>
    <t>Es gibt definierte Prozesse, die an ein bestehendes Framework (BIS oder ISO27001) angelehnt sind. Über regelmässige Audits wird die Funktionsfähigkeit der Prozesse sichergestellt.</t>
  </si>
  <si>
    <t>IT-Security-Systeme werden teilweise im Rahmen von Projekten definiert. Es bestehen aber keine Rollen, die für das Management der IT-Security verantwortlich sind. Es erfolgt kein standardmässiges Reporting, der Austausch erfolgt im Rahmen von Projektsitzungen.</t>
  </si>
  <si>
    <t xml:space="preserve">Es werden unregelmässig Umfragen zur Leistung der IT gemacht. Kennzahlen zur Kundenzufriedenheit werden jedoch nicht standardisiert ermittelt. Die Verantwortlichen für die Leistungserbringung sind definiert und kommuniziert. </t>
  </si>
  <si>
    <t>Feedback über den Support wird automatisiert eingeholt, z.B. über das Ticketsystem. Dieses Feedback wird vor allem mit der Unternehmensleitung diskutiert und um die Leistung der Informatik zu bestimmen. User werden unregelmässig über das Feedback informiert.</t>
  </si>
  <si>
    <t>Bestehen detaillierte Pläne zum Thema Business-Continuity? Wie werden Massnahmen für den Unglücksfall geplant und gemanagt?</t>
  </si>
  <si>
    <t xml:space="preserve">Sämtliche Aspekte der Prozesse sind dokumentiert und wiederholbar. Policies wurden vom Management freigegeben. Erfordernisse für Skills für alle Bereiche werden routinemässig aktualisiert. Prozesszuständigkeiten und Verantwortlichkeiten sind anerkannt.
Vorlagen für alle Personaldokumente sind vorhanden und werden durchgängig angewendet. 
</t>
  </si>
  <si>
    <t xml:space="preserve">Einige Ziele und Messgrössen sind definiert, jedoch nicht kommuniziert. Eine Vorgehensweise zur Verwendung und Standardisierung von Prozessen und Werkzeugen zur Automatisierung von Prozessen wurde entwickelt. Zahlen zum Projektstand werden vereinzelt aufbereitet.
 </t>
  </si>
  <si>
    <t>Wie wird sichergestellt, dass durch definierte Prozesse für das Projektportfoliomanagement, Projekte bewertet und anschliessend mit der Unternehmens- oder IT-Strategie abgestimmt werden?</t>
  </si>
  <si>
    <t>Rollen und Zuständigkeiten sind definiert. Die Kommunikation wird zielgerichteter. Es wird ein Tool für  das Incident Management und Problem Management verwendet. Über einen ServiceDesk wird ein SPOC (Single Point of Contact) realisiert. Es werden in unregelmässigen Abständen Kennzahlen ermittelt.</t>
  </si>
  <si>
    <t>Sämtliche Aspekte der Prozesse und Policies sind dokumentiert und wiederholbar. Die Verwaltung einzelner  "Changes" wird systemgestützt durchgeführt. Die Werkzeuge zur Verwaltung der "Changes" werden entsprechend eines standardisierten Plans eingesetzt und sind bereits mit anderen Werkzeugen, z.B. eines Ticketsystems integriert. Die Kommunikation und Freigabe, der durch den Veränderung betroffenen Stakeholder ist vollständig definiert.</t>
  </si>
  <si>
    <t xml:space="preserve">Das Bewusstsein für die Entwicklung einer IT-Strategie ist durchaus vorhanden, jedoch wurde noch nichts schriftlich festgehalten. Es bestehen immer wieder ad hoc Bemühungen, um ein Abgleich der IT- mit der  Unternehmensstrategie herzustellen
Die IT-Leitung ist weder direkt noch indirekt in der Geschäftsleitung vertreten. In unregelmässigen Abständen findet ein Austausch mit der Geschäftsleitung statt.
Aufgaben und Rollen innerhalb der Informatik sind nicht vorhanden. 
 </t>
  </si>
  <si>
    <t xml:space="preserve">Eine IT-Strategie wurde schriftlich definiert und wird bei Bedarf angepasst. Der Aufbau sowie die Struktur der IT-Strategie wurde schriftlich definiert. Ein interner Prozess für einen regelmässigen Abgleich der IT- mit der Unternehmensstrategie wurde definiert. 
Die Informatikleitung ist in einem entscheidungsfähigen Gremium oder einem Ausschuss einsässig. Sie kann auf Augenhöhe mit der Geschäftsleitung kommunizieren.
Innerhalb der IT-bezogenen Organisationsstruktur sind Fokus, Rollen und Zuständigkeiten der einzelnen Funktionen definiert.
</t>
  </si>
  <si>
    <t xml:space="preserve">Die IT-Strategie wird nach einem definierten Prozess entwickelt, regelmässig überarbeitet und kommuniziert. Der Abgleich der IT- mit der Unternehmensstrategie ist ein elementarer Bestandteil der Unternehmensentwicklung und erfolgt regelmässig nach einem definierten Prozess.
Der IT-Leiter oder CIO ist Mitglieder der Geschäftsletung und berichtet in seiner Funktion auch direkt dem Vorstand.
Innerhalb der IT-bezogenen Organisationsstruktur sind Fokus, Rollen und Zustandigkeiten der einzelnen Funktionen definiert. Sie werden in regelmässigen Abständen überprüft und entsprechend angepasst.
</t>
  </si>
  <si>
    <t xml:space="preserve">Es erfolgt keine Verrechnung der IT-Kosten. </t>
  </si>
  <si>
    <t xml:space="preserve">Ein IT-Budget ist vorhanden, es ist jedoch nicht mit dem Unternehmensbudget abgestimmt. Es erfolgt keine regelmässige Kontrolle und Anpassung des Budgets. Das erstellte Budget ist nicht geeignet um, mittelfristige Planungen zu erstellen.
Kosten für IT-Leistungen werden nicht erfasst und auch nicht verrechnet.  </t>
  </si>
  <si>
    <t>Ein Verantwortlicher für das Managen von Kosten und Budget inkl. Stellvertreter ist benannt. 
Ein formelles IT-Budget ist implementiert, in dem sämtliche zu erwarteten IT-Kosten für gestützte Projekte, Programme, IT-Services enthalten sind, die durch Strategie und Portfolios vorgegeben sind.  
Alle Aufgaben (Aufwand, Investition) müssen einem Produkt zugewiesen werden können. Jedes IT-Produkt muss einen Preis haben. 
Der Kunde wird über IT-Kosten und IT-Services mittels Produktkatalog informiert.</t>
  </si>
  <si>
    <t xml:space="preserve">Alle Prozesse für die Budgetierung, Leistungsverrechnung und Kostenermittlung sind eindeutig dokumentiert. 
Das IT-Budget ist zu definieren, pflegen und zu kommunizieren. Im Budget sind alle zugesagten und derzeitigen Aufwendungen erfasst. Hierunter fallen auch IT-Projekte und IT-Investitionen sowie Einsatz und Pflege von Betriebsmittel- und Serviceportfolios. 
Es wird sichergestellt, dass alle IT-Mitarbeiter regelmässig und zeitnah ihre Leistungen erfassen. Es erfolgt eine regelmässige Leistungsverrechnung an die Kunden. Der Kunde wird regelmässig über die verrechnete Leistung, in Form einer beschriebenen Rechnungsauskunft, informiert. 
Sämtliche Aufwands- und Investitionsanträge sind regelmässig zu prüfen. Es muss sichergestellt werden, dass alle vorgegebenen Budgetwerte eingehalten werden.
Für die Berechnung von Business Cases werden vereinzelt definierte IT-Kosten/Nutzerwartungen errechnet.
</t>
  </si>
  <si>
    <t xml:space="preserve">Es ist die Effektivität der unterschiedlichen Aspekte der Budgetierung zu überwachen. Hierbei sind die Ergebnisse dieser Überwachung heranzuziehen, um weitere Verbesserungen zu implementieren und sicherzustellen, dass künftige Budgets genauer, zuverlässiger und kosteneffektiver sind.
Ein Controlling-Bericht zur Prüfung der Einhaltung der Planwerte ist etabliert. 
Die Verrechnung der erbrachten IT-Leistungen aus den Bereichen IT-Service, IT-ServiceDesk, IT-Betrieb und Projekte wird vollautomatisiert durchgeführt.
Für die Bewertung innerhalb des IT-Portfolio Managements werden Kennzahlen (ROI) von IT-Services herangezogen.
Alle Business Cases für Investitionen sind klar mit definierten IT-Kosten/Nutzenerwartungen versehen. </t>
  </si>
  <si>
    <t xml:space="preserve">Es wurden schon vereinzelte IT- Risiken identifiziert, jedoch nur lückenhaft dokumentiert. Ebenso wurde versucht, diese Risiken zu bewerten, jedoch fehlte es an der methodischen Vorgehensweise.
Es besteht eine lose Definition von Seiten der Unternehmensleitung über die Art und Ausprägung der Risiken. </t>
  </si>
  <si>
    <t>Es wurde bereits eine Vorgehensweise zur Erfassung von Risiken entwickelt. Die IT-Risiken sind für die Hauptbereiche dokumentiert und eine Bewertung wurde anhand einer vorgängig definierten Kennzahl errechnet. Es wird aktiv begonnen, Skills und das Know-How intern aufzubauen. 
Es besteht eine mündliche Definition über die Arten der Risiken, die von der GL nicht akzeptiert werden.</t>
  </si>
  <si>
    <t>Besteht eine Auflistung aller Regularien, welche die IT betreffen? Wie wurden für diese Regularien Rechtsverbindlichkeit und Risiko bei Nichteinhaltung bewertet?
Wie wird sichergestellt, dass die Mitarbeiter und die IT-Systeme die rechtlich verbindlichen Compliance-Vorgaben einhalten?</t>
  </si>
  <si>
    <t>IT-Security ist ein fester Bestandteil der Informatik. Es wurden Bereiche  und Manager definiert, die sich der Thematik annehmen. Erste Prozesse sind bereits definiert. Der der Austausch erfolgt in regelmässigen IT-Security Meetings.</t>
  </si>
  <si>
    <t>Die wichtigsten Systeme im Rahmen der Business Continuity sind identifiziert und für jedes System sind die entsprechenden Verfügbarkeiten definiert. Erste Massnahmen für die Einhaltung sind getroffen. Ein Prozessverantwortlicher für den Prozess "Business Continuity" wurde definiert. Die Sichtweise auf die Systeme geht hin zu Business Prozessen und weg von Einzelsystemen.</t>
  </si>
  <si>
    <t xml:space="preserve">Der Unternehmensleitung und der IT ist durchaus bewusst, dass gewisse rechtliche Voraussetzungen notwendig sind, um einen rechtskonformen Betrieb der IT realisieren zu können. 
Ein Bewusstsein für regulatorische Anforderungen, vertragliche und rechtliche Compliance - Anforderungen mit Einfluss auf das Unternehmen - ist vorhanden. Informelle Prozesse zur Aufrechterhaltung der Compliance werden befolgt. 
</t>
  </si>
  <si>
    <t xml:space="preserve">Erste Regularien wurden identifiziert und nach Rechtsverbindlichkeit und Rechtskraft in eine Matrix eingetragen.
Ein Bewusstsein für die Notwendigkeit, externe Anforderungen zu erfüllen ist vorhanden. In Bereichen, in denen Compliance eine periodisch wiederkehrende Anforderung darstellt - wie finanz- oder datenschutzrechtliche Gesetzgebung -, wurden individuelle Compliance-Verfahren entwickelt, welche auf jährlicher Basis befolgt werden. 
</t>
  </si>
  <si>
    <t xml:space="preserve">Regularien werden, unterstützt von einem definierten Prozess, zusammengetragen, entsprechenden IT-Prozesse und Systeme zugewiesen und bewertet.
Erste Richtlinien, Verfahren und Prozesse sind entwickelt, dokumentiert und kommuniziert worden. Um die Einhaltung von Richtlinien und vertraglicher Verpflichtungen sicherzustellen, werden die Prozesse rudimentär überwacht. Standard-Verträge und Rechtswege zur Minimierung von Risiken, welche sich aus den vertraglichen Haftungspflichten ergeben, sind vorhanden
</t>
  </si>
  <si>
    <t xml:space="preserve">Über einen definierten Prozess werden die Reguarien, die das Unternehmen betreffen,  regelmässig zusammengetragen und mit einem Gremium bewertet. Das Risiko bei Nichteinhaltung wurde exakt beziffert und kann somit detailliert abgeschätzt werden. Durch diese Risikoabschätzung können exakte nachfolgende Massnahmen getroffen werden.
Auf allen Ebenen besteht ein umfassendes Verständnis für Sachverhalte und Gefahren in Zusammenhang mit externen Anforderungen sowie die Notwendigkeit, Compliance sicherzustellen. Die Mitarbeiter werden entsprechend geschult, damit sie ihrer Compliance - Verpflichtung bewusst sind. Verantwortlichkeiten und Prozesse sind klar und werden regelmässig in einem Review sichergestellt.   
      </t>
  </si>
  <si>
    <t xml:space="preserve">Es besteht keine Orientierung der Informatik an den Businessprozessen des Unternehmens oder es wird absichtlich darauf verzichtet. </t>
  </si>
  <si>
    <t xml:space="preserve">Das Bewusstsein für den Handlungsbedarf besteht. Die Verwendung von ersten Prozessen und Policies zur Erstellung von Dokumentationen sind definiert und dokumentiert. Es besteht eine Übersicht über Wartungsverträge. Fie jeweiligen Verträge sind aber nicht zwingend einzelnen Systemen zugewiesen. Prozesszuständigkeiten und Verantwortlichkeiten ist definiert und Prozesseigner wurden festgelegt. Einige Ziele und Messgrössen sind definiert, jedoch nicht kommuniziert.  
</t>
  </si>
  <si>
    <t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t>
  </si>
  <si>
    <t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t>
  </si>
  <si>
    <t xml:space="preserve">Ein Servicekatalog inkl. Servicebeschreibungen und Service-Levels wurde definiert.  Für die Realisierung wird eine rudimentäre Software verwendet. Es besteht ein Prozess zur Entwicklung und Abstimmung neuer Services. 
Es werden alle Kosten bei der Kalkulation der IT-Services mit einberechnet. Für nicht klar zu beziffernde Kosten werden klare und etablierte Umrechnungsschlüssel verwendet. Vorgaben wie ein Service zu kalkulieren ist, sind definiert und dokumentiert. </t>
  </si>
  <si>
    <t xml:space="preserve">Es besteht innerhalb der Unternehmung eine ausgeprägte Service-Mentalität. Services werden innerhalb eines definierten Katalogs festgehalten und beschrieben. Durch einen definierten Prozess werden regelmässig die Service-Portfolios mit dem Business abgestimmt. Für die Serviceerbringung wird eine Standardsoftware verwenden. Die SLAs werden aktiv gemessen und bewertet. Es besteht ein kontinuierlicher Verbesserungsprozess.
Für die Kalkulation von IT-Services werden standardisierte Verfahren eingesetzt. Es erfolgt eine regelmässig Kontrolle der errechneten Preise der Services sowie eine ständige Verbesserung der Kalkulationsgrundlage und der Methode. 
</t>
  </si>
  <si>
    <t>IT-Services werden nicht gemessen und ein SLAs werden nicht auf deren Erfüllung bewertet.</t>
  </si>
  <si>
    <t xml:space="preserve">Einige Ziele und Messgrössen sind definiert, jedoch nicht kommuniziert. Es besteht keine Verbindung zu den IT- oder Unternehmenszielen. Messprozesse sind entwickelt, werden aber nicht durchgängig durchgeführt. </t>
  </si>
  <si>
    <t>Ziele und Messgrössen sind bekannt und kommuniziert. Es erfolgt ein erster Abgleich mit der IT- und der Unternehmensstrategie. Es wird ein standardisiertes Werkzeug für das Reporting eingesetzt.</t>
  </si>
  <si>
    <t>Es besteht ein integriertes System zur Performancemessung, welche IT-Ziele mit Unternehmensziele durch die IT- Balanced-Scorecard verbindet. Abweichungen werden gesamthaft analysiert. Kontinuierliche Verbesserung gehören zum Alltag.</t>
  </si>
  <si>
    <t>Ähnliche und allgemeine Prozesse entwickeln sich, jedoch eher nach einem eher intuitiven Charakter und sind nur vereinzelt wiederholbar.</t>
  </si>
  <si>
    <t>Verwendung "Good Practice" entwickelt sich. Erste Prozesse sind definiert und dokumentiert. Prozesszuständigkeiten und Verantwortlichkeiten sind definiert und Prozesseigner wurden festgelegt.</t>
  </si>
  <si>
    <t xml:space="preserve">Interne "Best Practice" werden angewendet. Sämtliche Aspekte der Prozesse sind dokumentiert und wiederholbar. Prozesszuständigkeiten und Verantwortlichkeiten sind anerkannt und arbeiten so, dass der Prozesseigner seine Verantwortung erfüllen kann. </t>
  </si>
  <si>
    <t>Externe "Best Practice" Verfahren werden angewandt. Die Prozessdokumentation wurde automatisiert und Workflows entwickelt. IT-Prozesse und Verfahren sind integriert und ermöglichen ein vollständiges Management und Verbesserung. Prozesseigner sind befähigt, Entscheidungen zu treffen und Massnahmen zu ergreifen.</t>
  </si>
  <si>
    <t>Es existieren keine definierten Support-Prozesse.</t>
  </si>
  <si>
    <t xml:space="preserve">Das Bewusstsein für die Definition eines standardisierten Prozesses für den Support besteht. Es wird versucht, Support-Anliegen der Mitarbeiter zentralisiert zu bearbeiten. </t>
  </si>
  <si>
    <t>Wie wird die Zufriedenheit der Kunden (User) in Bezug auf IT-Dienste wie IT-Services, ServiceDesk und IT-Prozesse gemessen?</t>
  </si>
  <si>
    <t>Die Kundenzufriedenheit wird nicht gemessen. Der Begriff "Kunde" im Zusammenhang mit der IT besteht nicht.</t>
  </si>
  <si>
    <t>Ein Kundenverständnis besteht. Es wird aber kein aktives Feedback eingeholt. Es werden vereinzelte Kennzahlen über die Erfüllung der IT-Services und Prozesse erhoben.</t>
  </si>
  <si>
    <t>Der Prozess für die Einbindung des Kundenfeedbacks ist etabliert. Die User werden regelmässig automatisch über die neuesten Zahlen informiert. Es wird regelmässig der Austausch mit dem Business durchgeführt.</t>
  </si>
  <si>
    <t>Es besteht kein Überblick über die eingesetzten Assets,Software und Lizenzen.</t>
  </si>
  <si>
    <t>Sämtliche Aspekte der Prozesse und Policies sind dokumentiert und wiederholbar. Die Assets werden systemgestützt erfasst und verwaltet. Die Werkzeuge zur Verwaltung der Assets werden entsprechend eines standardisierten Plans eingesetzt und sind bereits mit anderen Werkzeugen, z.B. eines Ticketsystems integriert.</t>
  </si>
  <si>
    <t xml:space="preserve">Externe "Best Practice", wie der "Konfiguration Management"-Prozess von ITIL, werden angewandt. Die Prozessdokumentation wurde automatisiert und Workflows entwickelt. Prozesse, Policies und Verfahren sind integriert und ermöglichen ein vollständiges Management und Verbesserung; Ein kontinuierlicher Verbesserungsprozess ist initiiert. </t>
  </si>
  <si>
    <t>Nur besondere Systeme werden speziell dokumentiert. Es besteht keine einheitliche Vorgehensweise wie eine Dokumentation zu erstellen ist und was sie enthalten muss. Ob und wie eine Dokumentation erstellt wird, ist abhängig vom Mitarbeiter. Es besteht keine Übersicht über vorhandene Wartungs- und Supportverträge.</t>
  </si>
  <si>
    <t xml:space="preserve">Das Bewusstsein für den Handlungsbedarf besteht. Die Verwendung von ersten Prozesse und Policies zur Erstellung von Dokumentationen sind definiert und dokumentiert. Es besteht eine Übersicht über Wartungsverträge. Die jeweiligen Verträge sind aber nicht zwingend einzelnen Systemen zugewiesen. Prozesszuständigkeiten und Verantwortlichkeiten ist definiert und Prozesseigner wurden festgelegt. Einige Ziele und Messgrössen sind definiert, jedoch nicht kommuniziert.  
</t>
  </si>
  <si>
    <t xml:space="preserve">Die Prozesse zur Erstellung von Dokumentationen werden angewandt. Sämtliche Aspekte der Prozesse sind dokumentiert und wiederholbar. Werkzeuge werden entsprechend eines standardisierten Plans eingesetzt und sind bereits schon mit anderen Werkzeugen integriert. Es existieren für alle wichtigen Bereiche Dokumentation von Einzelsystemen bis hin zum Rechenzentrum. Den einzelnen Systemen werden die entsprechenden Wartungsverträge hinterlegt und überwacht.  </t>
  </si>
  <si>
    <t xml:space="preserve">Zukunftsgerichtetes und fortgeschrittenes Verständnis für die Anforderungen sind vorhanden. Externe "Best Practice", die z.B. auf den "Konfiguration Management"-Prozess von ITIL aufbauen, werden angewandt. Die Prozessdokumentation wurde automatisiert und Workflows entwickelt. Prozesse, Policies und Verfahren sind integriert und ermöglichen ein vollständiges Management und Verbesserung. Ein kontinuierlicher Verbesserungsprozess ist initiiert. 
</t>
  </si>
  <si>
    <t>Ähnliche, allgemeine Prozesse entwickeln sich, sind aber vom Charakter eher intuitiv und nur vereinzelt wiederholbar. Die Organisation ist eher chaotisch, die Verbreitung ist beschränkt auf einzelne Bereiche. Für die Ermittlung des Bedarfs und die Auslastung wird auf Erfahrungen des Systembetreuers vertraut. Dieser greift uneinheitlich und nur vereinzelt auf Tools oder Messmethoden zurück.</t>
  </si>
  <si>
    <t xml:space="preserve">Erste Prozesse und Policies sind definiert und dokumentiert. Erste Formen einer Struktur sind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t>
  </si>
  <si>
    <t>Standardisierte Werkzeuge werden im gesamten Unternehmen eingesetzt. Werkzeuge sind mit weiteren Werkzeugen integriert und ermöglichen einen durchgängigen Prozess. Werkzeuge werden eingesetzt, um den Prozess zu verbessern und Abweichungen automatisch zu erkennen. Prozesseigner sind befähigt, Entscheidungen zu treffen und Massnahmen zu ergreifen.</t>
  </si>
  <si>
    <t>Es bestehen keine Vorkehrungen zur Vermeidung oder Verringerung von Ausfällen oder Störungen.</t>
  </si>
  <si>
    <t>Im Rahmen eines allgemeinen Verständnisses wurden erste Systeme redundant ausgelegt und Backup Szenarien definiert. Jedoch erfolgt dies im Allgemein ohne ein definiertes Konzept.</t>
  </si>
  <si>
    <t>Die wichtigsten Systeme im Rahmen der Business Continuity sind identifiziert und für jedes System sind die entsprechenden Verfügbarkeiten definiert und erste Massnahmen für die Einhaltung sind getroffen. Die Sichtweise auf die Systeme geht hin zu Business Prozessen und weg von Einzelsystemen.</t>
  </si>
  <si>
    <t xml:space="preserve">Es bestehen detaillierte Notfallpläne für das Business-Continuity mit Anforderungen an die jeweiligen Verfügbarkeiten und Wiederherstellungsszenarien. Es erfolgen regelmässig Recoverytest, um die Funktionalität im Desaster Fall zu gewährleisten. </t>
  </si>
  <si>
    <t>Ein Bewusstsein für den Einsatz einheitlicher Hardware besteht. Es wird versucht grundsätzlich einem Hersteller treu zu bleiben, jedoch gelingt das nicht immer. Es besteht keine Kenntnis über den LifeCycle eingesetzter Modelle und keine Absprache mit dem Lieferanten zum Einsatz einheitlicher Hardware.</t>
  </si>
  <si>
    <t>Das Bewusstsein für den Handlungsbedarf besteht. Die Kommunikation ist formeller und strukturierter. Verwendung von "Good Practice" entwickelt sich. Erste Prozesse für die Definition einer Lieferanten-Strategie sowie erste Definitionen von Standard-Software für Client &amp; Server sind dokumentiert. Erste Formen einer Struktur sind vorhanden, sie sind teilweise wiederholbar. Es besteht ein methodisches, strukturiertes und einheitliches Vorgehen.</t>
  </si>
  <si>
    <t>Zukunftsgerichtetes und fortgeschrittenes Verständnis für die Anforderungen sind vorhanden. Verfahren werden angewandt, die Prozessdokumentation wurde automatisiert und Workflows entwickelt. Es erfolgt eine proaktive Kommunikation unter Verwendung von ausgereiften und integrierten Werkzeugen. Prozesse, Policies und Verfahren sind integriert und ermöglichen ein vollständiges Management und Verbesserung. Prozesseigner sind befähigt, Entscheidungen zu treffen und Massnahmen zu ergreifen. Verantwortlichkeiten sind akzeptiert und wurden über die gesamte Unternehmung gleichartig heruntergebrochen.</t>
  </si>
  <si>
    <t xml:space="preserve">Eine aktive Identifizierung von Key-Systemen wird nicht vorgenommen. </t>
  </si>
  <si>
    <t xml:space="preserve">Es werden einzelne Systeme durch ihre Systembetreuer überwacht. Die Vorgehensweise ist eher ad hoc, um die eingesetzten Systeme zu identifizieren. Wie sie dabei vorgehen und was dabei überwacht wird, ist eher intuitiv </t>
  </si>
  <si>
    <t xml:space="preserve">Erste Prozesse und Policies sind definiert und dokumentiert. Erste Formen einer Struktur ist vorhanden. Sie sind  teilweise wiederholbar, es besteht ein methodisches, strukturiertes und einheitliches Vorgehen. Systeme sind identifiziert und definiert. Eine Vorgehensweise zur Verwendung und Standardisierung von Werkzeugen zur Automatisierung von Prozessen wurde entwickelt. In den Haupteinsatzbereichen werden entsprechende Werkzeuge eingesetzt. </t>
  </si>
  <si>
    <t>Externe "Best Practice" Verfahren, wie z.B. der ITIL "Event-Management" Prozess werden angewandt. Die Prozessdokumentation wurde automatisiert und Workflows entwickelt. Standardisierte Werkzeuge werden im gesamten Unternehmen eingesetzt. Werkzeuge sind mit weiteren Werkzeugen integriert und ermöglichen einen durchgängigen Prozess. Werkzeuge werden eingesetzt, um den Prozess zu verbessern und Abweichungen automatisch zu erkennen.</t>
  </si>
  <si>
    <t xml:space="preserve">Es besteht kein Prozess, mit dem die Veränderungen an den Systemen strukturiert durchgeführt werden. </t>
  </si>
  <si>
    <t xml:space="preserve">Verwendung von "Good Practice" entwickelt sich. Erste Prozesse und Policies sind definiert und dokumentiert. Erste Formen einer Struktur simd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t>
  </si>
  <si>
    <t xml:space="preserve">Externe "Best Practice", wie der "Change"-Prozess von ITIL. Verfahren werden angewandt. Die Prozessdokumentation wurde automatisiert und Workflows entwickelt. Prozesse, Policies und Verfahren sind integriert und ermöglichen ein vollständiges Management und Verbesserung. Ein kontinuierlicher Verbesserungsprozesse ist initiiert. </t>
  </si>
  <si>
    <t>Für End User bestehen keine definierten Prozesse für die Einweisung und Schulung in die Informationssysteme.</t>
  </si>
  <si>
    <t>Das Bewusstsein für den Handlungsbedarf besteht, die Kommunikation ist formeller und strukturierter. Erste Prozesse und Policies sind definiert und dokumentiert. Erste Formen einer Struktur sind vorhanden. Sie sind  teilweise wiederholbar. Erforderliche Skills für alle Bereiche und Minimalerfordernisse sind definiert. Ein formeller Schulungsplan für End User wurde entwickelt.</t>
  </si>
  <si>
    <t xml:space="preserve">Die Anforderungen werden umfassend verstanden. Reife Kommunikationstechniken werden angewandt und über Kommunikationswerkzeuge standardisiert. Erfordernisse für Skills für alle Bereiche werden routinemässig aktualisiert. Werkzeuge (E-Learning) werden entsprechend eines standardisierten Plans eingesetzt. Die Dokumentationen und Schulungen für End User werden regelmässig überarbeitet, damit die notwendigen Kenntnisse sichergestellt werden können. 
</t>
  </si>
  <si>
    <t xml:space="preserve">Ein zukunftsgerichtetes und fortgeschrittenes Verständnis für die Anforderungen sind vorhanden. Es erfolgt eine proaktive Kommunikation unter Verwendung von ausgereiften und integrierten Werkzeugen. Standardisierte Werkzeuge werden im gesamten Unternehmen eingesetzt. Es wird formell die laufende Entwicklung von Skills der End User unterstützt. Knowledge-sharing gehört zur Unternehmenskultur und wissensbasierte Systeme werden entwickelt und eingesetzt.  
</t>
  </si>
  <si>
    <t xml:space="preserve">Es bestehen keine Vorgaben für eine detaillierte Stellenbeschreibungen und dies wird auch nicht für notwendig erachtet. </t>
  </si>
  <si>
    <t>Das Bewusstsein für den Handlungsbedarf besteht und wird vom Management kommuniziert. Es bestehen grundsätzlich keine Stellenbeschreibung. Vereinzelt wurden, je nach Arbeitsstelle und Linienvorgesetzen, einzelne Stellenbeschreibung erstellt. Die Vorgehensweise und der Inhalt sind  nicht allgemein beschrieben.</t>
  </si>
  <si>
    <t xml:space="preserve">Erste Prozesse und Policies sind definiert und dokumentiert. Erforderliche Skills für alle Bereiche und Minimalerfordernisse sind definiert. Prozesszuständigkeiten und Verantwortlichkeiten sind definiert und Prozesseigner wurden festgelegt.
Vereinzelnd sind Personaldokumente (Stellenbeschreibungen, Kompetenzreglemente) erstellt. Sie  werden aber noch nicht durchgängig angewendet. Es existieren keine Vorgaben, welche den Inhalt und den Aufbau von Personaldokumente definieren. 
</t>
  </si>
  <si>
    <t xml:space="preserve">Zukunftsgerichtetes und fortgeschrittenes Verständnis für die Anforderungen sind vorhanden. Die Prozessdokumentation wurde automatisiert und Workflows entwickelt. Prozesse, Policies und Verfahren sind integriert und ermöglichen ein vollständiges Management und Verbesserung. Ein kontinuierlicher Verbesserungsprozesse ist initiiert. </t>
  </si>
  <si>
    <t>Für Mitarbeiter werden keine Ausbildungs- und Weiterbildungspläne erstellt.</t>
  </si>
  <si>
    <t>Das Know-How der Mitarbeiter wird nicht schriftlich erfasst. Hin und wieder besteht für einzelne Mitarbeiter die Möglichkeit, auf Schulungen zu gehen. Diese werden aber eher zufällig und nach den Bedürfnissen des Mitarbeiters ausgewählt.</t>
  </si>
  <si>
    <t xml:space="preserve">Interne "Best Practice" werden angewandt. Sämtliche Aspekte der Prozesse sind dokumentiert und wiederholbar. Policies wurden vom Management freigegeben. In regelmässigen Abständen werden zusammen mit dem Mitarbeiter Weiterbildungspläne erstellt und weitergeführt. Notwendige Kenntnisse werden sichergestellt und Zertifizierungen werden unterstützt. </t>
  </si>
  <si>
    <t xml:space="preserve">Es wird formell die laufende Entwicklung von Skills, welche auf klar definierten persönlichen und organisationsweiten Zielen fundieren, unterstützt. Knowledge-sharing gehört zur Unternehmenskultur und wissensbasierte Systeme werden entwickelt und eingesetzt.  </t>
  </si>
  <si>
    <t>Externe Ressourcen werden nur durch den jeweiligen Systembetreuer oder Teamleiter verwaltet. Es besteht keine Übersicht über die eingesetzten Ressourcen. Es bestehen keine klaren Ziele und Vorgaben.Teilweise sind Absprachen über einige Ziele getroffen worden. Es besteht aber keine Kenntnis wie diese Daten standardisiert erhoben werden.</t>
  </si>
  <si>
    <t xml:space="preserve">Das Bewusstsein für den Handlungsbedarf besteht. Erste Prozesse und Policies für die Erfassung und Verwaltung von externen Ressourcen sind definiert und dokumentiert. Erste Formen einer Struktur sind vorhanden und sie sind  teilweise wiederholbar. Eine Vorgehensweise zur Verwendung und Standardisierung von Werkzeugen zur Automatisierung von Prozessen wurde entwickelt. In den Haupteinsatzbereichen werden entsprechende Werkzeuge eingesetzt. Einige Zielgrössen sind definiert, jedoch nicht kommuniziert.
</t>
  </si>
  <si>
    <t xml:space="preserve">Definierte Prozesse werden angewandt und sämtliche Aspekte zur Aufnahme und Verwaltung von externen Ressourcen sind definiert und wiederholbar. Werkzeuge werden entsprechend eines standardisierten Plans eingesetzt. Prozesszuständigkeiten und Verantwortlichkeiten sind anerkannt und arbeiten so, dass der Prozesseigner seine Verantwortung erfüllen kann. Ziele und Messgrössen sind bekannt und kommuniziert. Es erfolgt ein erster Abgleich mit den Unternehmenszielen zum Thema Outsourcing innerhalb des  strategischen IT-Plans.
</t>
  </si>
  <si>
    <t xml:space="preserve">Die Prozessdokumentation für die Aufnahme und Verwaltung  externer Ressourcen wurde automatisiert und Workflows wurden entwickelt. Prozesse, Policies und Verfahren sind integriert und ermöglichen ein vollständiges Management und Verbesserung. Es besteht eine integriertes System zur Performancemessung, die IT-Ziele mit Unternehmenszielen durch die IT-Balanced-Scorecard verbindet. Abweichungen werden gesamthaft analysiert und kontinuierliche Verbesserungen im den Bereichen Kosten und SLA gehören zum täglichen Alltag.
</t>
  </si>
  <si>
    <t>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Vereinzelt werden Kosten von externen Ressourcen erfasst.</t>
  </si>
  <si>
    <t xml:space="preserve">Interne "Best Practice" werden angewandt. Sämtliche Aspekte der Prozesse sind dokumentiert und wiederholbar. Policies wurden vom Management freigegeben. Werkzeuge für die Erfassung und Auswertung der Kosten und Leistungen externer Ressourcen werden entsprechend eines standardisierten Pland eingesetzt. Sie werden in den Bereichen eingesetzt, um deren wichtigsten Aktivitäten und Kennzahlen zu überwachen. Prozesszuständigkeiten und Verantwortlichkeiten sind anerkannt und arbeiten so, dass der Prozesseigner seine Verantwortung erfüllen kann. 
</t>
  </si>
  <si>
    <t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t>
  </si>
  <si>
    <t>Es ist zwar  Verständnis über eine einheitliche Vorgehensweise bei der Projektdurchführung vorhanden, jedoch obliegt es jedem einzelnen Projektleiter, wie er sein Projekt organisiert und dokumentiert.</t>
  </si>
  <si>
    <t xml:space="preserve">Erste Prozesse sind definiert und dokumentiert. Eine erste Struktur ist erkennbar. Die Prozesse sind teilweise wiederholbar und das Vorgehen dafür ist strukturiert und einheitlich. Erforderliche Skills für das Projektmanagement sind definiert und die Prozesszuständigkeiten sind bekannt. </t>
  </si>
  <si>
    <t>Es erfolgt kein Reporting während des Projekts. Der Begriff Stakeholder ist nicht bekannt.</t>
  </si>
  <si>
    <t>Ein Abgleich von Soll und Ist, während des Projekts und nach Projektende, wird nicht durchgeführt.</t>
  </si>
  <si>
    <t>Das Verständnis für einen Soll/Ist-Vergleich nach Projektende ist durchaus vorhanden, wird aber nur selten und mit eher informativem Charakter durchgeführt.</t>
  </si>
  <si>
    <t>Ziele und Messgrössen sind bekannt und kommuniziert. Interne "Best Practice" werden angewandt. Sämtliche Aspekte der Prozesse sind dokumentiert und wiederholbar. Vorgehensweise für ein einheitliches Projektcontrolling wurde vom Management freigegeben.</t>
  </si>
  <si>
    <t>Es besteht eine integriertes System zur Performancemessung,  Abweichungen werden gesamthaft analysiert. Standardisierte Werkzeuge zum Projektcontrolling werden im gesamten Unternehmen eingesetzt.  Kontinuierliche Verbesserung gehört zum Alltag.</t>
  </si>
  <si>
    <t>Es existiert kein IT-Projekt- Portfoliomanagement.</t>
  </si>
  <si>
    <t>Das Bewusstsein für einen Handlungsbedarf besteht und wird vom Management kommuniziert. Es besteht keine einheitliche Vorgehensweise für das IT-Projektportfolio-Management.  Jeder Projektleiter führt die Projektbewertung nach eignen Vorstellungen und Zielen durch.</t>
  </si>
  <si>
    <t xml:space="preserve">Erste Prozesse sind definiert und dokumentiert. Eine erste Struktur ist erkennbar, die Prozesse sind teilweise wiederholbar und das Vorgehen dafür ist strukturiert und einheitlich. Erforderliche Skills für das Projektportfolio-Management sind definiert und die Prozesszuständigkeiten sind bekannt. </t>
  </si>
  <si>
    <t>Eine Abstimmung von Projekten mit der IT-Strategie oder Unternehmensstrategie wird nicht durchgeführt.</t>
  </si>
  <si>
    <t>Verwendung von "Good Practice" entwickelt sich. Erste Prozesse und Policies für Bewertung von Projekte sind definiert und dokumentiert. Erste Formen einer Struktur sind vorhanden. Sie sind  teilweise wiederholbar. Es besteht ein methodisches, strukturiertes und einheitliches Vorgehen. Die Basis für die Errechnung einer Projektkennzahl ist vorhanden.</t>
  </si>
  <si>
    <t>Interne "Best Practice" werden angewandt. Sämtliche Aspekte der Prozesse sind dokumentiert und wiederholbar. Policies wurden vom Management freigegeben. Erste Standards für eine Weiterentwicklung sind definiert. Die Projektkennzahl ist definiert und dient als Standard innerhalb des gesamten Unternehmens. Ziele und Messgrössen sind bekannt und kommuniziert.</t>
  </si>
  <si>
    <t xml:space="preserve">Die Anforderungen an die Projektorganisation werden verstanden und angewandt. Interne "Best Practice" werden angewandt. Sämtliche Aspekte des Projektmanagement sind dokumentiert und wiederholbar. Die Policies wurden vom Management freigegeben. Ziele und Messgrössen sind bekannt und kommuniziert. </t>
  </si>
  <si>
    <t xml:space="preserve">Die Anforderungen an das Projektportfolio-Management werden verstanden und angewandt. Interne "Best Practice" werden angewandt. Sämtliche Aspekte des Projektportfolio-Managements sind dokumentiert und wiederholbar. Die Policies wurden vom Management freigegeben. Ziele und Messgrössen sind bekannt und kommuniziert. </t>
  </si>
  <si>
    <t xml:space="preserve">Interne "Best Practice" werden angewandt. Sämtliche Aspekte der Prozesse sind dokumentiert und wiederholbar. Werkzeuge werden entsprechend eines standardisierten Plans eingesetzt. Werkzeuge werden in den wichtigen Bereichen eingesetzt, um das Prozessmanagement zu automatisieren und die wichtigsten Aktivitäten und Kennzahlen zu überwachen. Prozesszuständigkeiten und Verantwortlichkeiten sind anerkannt und arbeiten so, dass der Prozesseigner seine Verantwortung erfüllen kann. 
</t>
  </si>
  <si>
    <t>Es besteht eine vollständige Auflistung aller IT-Risiken und die Zuweisung zu einem Risikoeigner. Ein Prozess für  standardmässigen Risikoabgleich wurde schriftlich festgehalten. Es besteht eine definierte Vorgehensweise, um Risiken zu bewerten und einer Risikomatrix zuzuordnen.
Die Rahmenbedingungen bezugnehmend der IT-Risiken wurden mit der GL abgestimmt und schriftlich festgehalten.</t>
  </si>
  <si>
    <t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t>
  </si>
  <si>
    <t>Interne "Best Practice" werden angewandt. Sämtliche Aspekte der Prozesse sind dokumentiert und wiederholbar. Es werden regelmässige Meetings mit dem Lieferanten, zur  Abstimmung eingesetzter Hard- und Software im Produkt Life-Cycle  durchgeführt. Standard Images für Server &amp; Clients sind definiert. Es werden weiterhin Standards für infrastrukturunterstützende Hardware (Stromversorgung, Verkabelung, Server Racks, Netzwerkkomponenten) entwickelt. Ziele und Messgrössen sind bekannt und kommuniziert. Es erfolgt ein erster Abgleich mit der IT-Strategie.</t>
  </si>
  <si>
    <t xml:space="preserve">Das Bewusstsein für einen Handlungsbedarf besteht. Ähnliche und allgemeine Prozesse entwickeln SICH und werden durch die Informatik bewusst wahrgenommen. In der Regel besteht kein allgemeiner Tool-Einsatz.  </t>
  </si>
  <si>
    <t xml:space="preserve">Incident und Problem Management Prozesse werden nach dem ITIL Framework realisiert. Entsprechende ITIL-Manager für die Bereiche sind definiert und haben die Befähigung, entsprechende Massnahmen einzuleiten. Prozesse werden innerhalb eines Tools abgewickelt und vollständig überwacht In regelmässigen Abständen werden die Prozesse überprüft und verbessert. </t>
  </si>
  <si>
    <t>Eine Abstimmung der Projekte mit der entsprechenden IT- oder Unternehmensstrategie wird für vereinzelte Projekte durchgeführt. Es bestehen keine klaren Ziele für ein Projektportfolio-Management und die Zuständigkeiten und Aufgaben sind eher unklar</t>
  </si>
  <si>
    <t xml:space="preserve">Die aufgelisteten IT-Risiken werden in einem definierten Prozess spwoe in einer Risikomatrix aufgenommen und regelmässig einem Review unterzogen. Die IT-Risiken werden in einem definierten Prozess regelmässig neu bewertet und je nach Einfluss auf das Gesamtunternehmen kategorisiert.
Im Rahmen eines unternehmensweiten Risk- Frameworks wurden die Grenzen und die Riskofreudigkeit des Unternehmens definiert und auf die IT-Risiken abgestimmt.  
</t>
  </si>
  <si>
    <t>Übersicht</t>
  </si>
  <si>
    <t>Blatt</t>
  </si>
  <si>
    <t>Titel</t>
  </si>
  <si>
    <t>Beschreibung</t>
  </si>
  <si>
    <t>Katalog Gesamt</t>
  </si>
  <si>
    <t>Geschäftleitung</t>
  </si>
  <si>
    <t>Fachabteilung</t>
  </si>
  <si>
    <t>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t>
  </si>
  <si>
    <t>Wie unterstützt die IT das Business bei der Entwicklung und Implementierung neuer Businessprozesse in die IT-Landschaft?
Werden Optimierung und Automatisierung der bestehenden Businessprozesse von der IT gefördert und getrieben?</t>
  </si>
  <si>
    <t>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t>
  </si>
  <si>
    <t>IT-MA</t>
  </si>
  <si>
    <t>Strategiemethode</t>
  </si>
  <si>
    <t>Kalkulation</t>
  </si>
  <si>
    <t>Kalkulation-Strategie</t>
  </si>
  <si>
    <t>Datenkonsolidierung</t>
  </si>
  <si>
    <t>klick hier</t>
  </si>
  <si>
    <t>Nr.</t>
  </si>
  <si>
    <t>zurück zum Inhaltsverzeichnis</t>
  </si>
  <si>
    <t>zurück zu Inhaltsverzeichnis</t>
  </si>
  <si>
    <t xml:space="preserve">Ergebnis 
Perspektive </t>
  </si>
  <si>
    <t>Übersicht über alle Ergebnisse des Audits</t>
  </si>
  <si>
    <t>Alle Fragen inkl. Einstufungen der Reifegradmodells</t>
  </si>
  <si>
    <t>Fragen für die Geschäftleitung</t>
  </si>
  <si>
    <t>Fragen für die Fachabteilung</t>
  </si>
  <si>
    <t>Fragen an die IT-Mitarbeiter</t>
  </si>
  <si>
    <t>Fragen an den IT-Leiter/CIO</t>
  </si>
  <si>
    <t xml:space="preserve">Aufrechung der Ergebnisse inkl. der Kennzahlen </t>
  </si>
  <si>
    <t>Bewertung der Fragen anhand der Strategiemethode (Aussensicht)</t>
  </si>
  <si>
    <t>Aufrechung der Ergebnisse inkl. der Kennzahlen (Aussensicht)</t>
  </si>
  <si>
    <t>Ausw_Balken_Domäne</t>
  </si>
  <si>
    <t>Auswertung Domänen und Empfehlung konsolidiert</t>
  </si>
  <si>
    <t>Auswertung durchschnittliche Abweichung zur Empfehlung</t>
  </si>
  <si>
    <t>Ausw_Abw_Durch_Empfehlung_</t>
  </si>
  <si>
    <t>Netzdiagramm durchschnittliche Abweichung zur Empfehlung</t>
  </si>
  <si>
    <t>Ausw_Spider_Abw_Durch_Empf</t>
  </si>
  <si>
    <t>Ausw_Spider_Abw_Max_Min</t>
  </si>
  <si>
    <t>Netzdiagramm Abweichung beste und schlechteste Berwertung</t>
  </si>
  <si>
    <t>Ausw_Innen_Aussensicht</t>
  </si>
  <si>
    <t>Balkendiagramm Auswertung Innen- und Aussensicht</t>
  </si>
  <si>
    <t>Ausw_Spider_Innen_Aussensicht</t>
  </si>
  <si>
    <t>Netzdiagramm Auswertgung Innen- und Aussensicht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</si>
</sst>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2"/>
      <color theme="1"/>
      <name val="Arial"/>
      <family val="2"/>
      <scheme val="minor"/>
    </font>
    <font>
      <b/>
      <sz val="12"/>
      <color theme="0"/>
      <name val="Arial"/>
      <family val="2"/>
      <scheme val="minor"/>
    </font>
    <font>
      <b/>
      <sz val="12"/>
      <color theme="1"/>
      <name val="Arial"/>
      <family val="2"/>
      <scheme val="minor"/>
    </font>
    <font>
      <sz val="12"/>
      <color theme="0"/>
      <name val="Arial"/>
      <family val="2"/>
      <scheme val="minor"/>
    </font>
    <font>
      <u/>
      <sz val="12"/>
      <color theme="10"/>
      <name val="Arial"/>
      <family val="2"/>
      <scheme val="minor"/>
    </font>
    <font>
      <u/>
      <sz val="12"/>
      <color theme="11"/>
      <name val="Arial"/>
      <family val="2"/>
      <scheme val="minor"/>
    </font>
    <font>
      <sz val="8"/>
      <name val="Arial"/>
      <family val="2"/>
      <scheme val="minor"/>
    </font>
    <font>
      <sz val="12"/>
      <color rgb="FF000000"/>
      <name val="Arial"/>
      <family val="2"/>
      <scheme val="minor"/>
    </font>
    <font>
      <sz val="12"/>
      <color rgb="FFFFFFFF"/>
      <name val="Arial"/>
      <family val="2"/>
      <scheme val="minor"/>
    </font>
    <font>
      <sz val="10"/>
      <color theme="1"/>
      <name val="Arial"/>
      <family val="2"/>
    </font>
    <font>
      <b/>
      <sz val="10"/>
      <color theme="1"/>
      <name val="Arial"/>
      <family val="2"/>
    </font>
    <font>
      <b/>
      <sz val="10"/>
      <color theme="0"/>
      <name val="Arial"/>
      <family val="2"/>
    </font>
    <font>
      <sz val="10"/>
      <color theme="0"/>
      <name val="Arial"/>
      <family val="2"/>
    </font>
    <font>
      <sz val="10"/>
      <color rgb="FFFFFFFF"/>
      <name val="Arial"/>
      <family val="2"/>
    </font>
    <font>
      <u/>
      <sz val="10"/>
      <color theme="10"/>
      <name val="Arial"/>
      <family val="2"/>
    </font>
    <font>
      <sz val="10"/>
      <color rgb="FF000000"/>
      <name val="Arial"/>
      <family val="2"/>
    </font>
    <font>
      <b/>
      <sz val="16"/>
      <color theme="1"/>
      <name val="Arial"/>
      <family val="2"/>
    </font>
    <font>
      <b/>
      <sz val="10"/>
      <color theme="1"/>
      <name val="Arial"/>
      <family val="2"/>
      <scheme val="minor"/>
    </font>
    <font>
      <sz val="10"/>
      <color theme="1"/>
      <name val="Arial"/>
      <family val="2"/>
      <scheme val="minor"/>
    </font>
    <font>
      <b/>
      <sz val="10"/>
      <color theme="0"/>
      <name val="Arial"/>
      <family val="2"/>
      <scheme val="minor"/>
    </font>
    <font>
      <sz val="10"/>
      <color rgb="FF000000"/>
      <name val="Arial"/>
      <family val="2"/>
      <scheme val="minor"/>
    </font>
    <font>
      <sz val="10"/>
      <color rgb="FFFFFFFF"/>
      <name val="Arial"/>
      <family val="2"/>
      <scheme val="minor"/>
    </font>
    <font>
      <sz val="10"/>
      <color theme="0"/>
      <name val="Arial"/>
      <family val="2"/>
      <scheme val="minor"/>
    </font>
    <font>
      <sz val="10"/>
      <name val="Arial"/>
      <family val="2"/>
      <scheme val="minor"/>
    </font>
    <font>
      <b/>
      <sz val="16"/>
      <color theme="1"/>
      <name val="Arial"/>
      <family val="2"/>
      <scheme val="minor"/>
    </font>
    <font>
      <sz val="11"/>
      <color theme="1"/>
      <name val="Arial"/>
      <family val="2"/>
    </font>
    <font>
      <sz val="11"/>
      <color theme="0"/>
      <name val="Arial"/>
      <family val="2"/>
    </font>
    <font>
      <sz val="12"/>
      <color theme="1"/>
      <name val="Arial"/>
      <family val="2"/>
    </font>
    <font>
      <sz val="12"/>
      <color theme="0"/>
      <name val="Arial"/>
      <family val="2"/>
    </font>
    <font>
      <sz val="12"/>
      <color rgb="FF000000"/>
      <name val="Arial"/>
      <family val="2"/>
    </font>
    <font>
      <sz val="12"/>
      <name val="Arial"/>
      <family val="2"/>
    </font>
    <font>
      <b/>
      <sz val="12"/>
      <color rgb="FFFFFFFF"/>
      <name val="Arial"/>
      <family val="2"/>
      <scheme val="minor"/>
    </font>
    <font>
      <u/>
      <sz val="10"/>
      <color theme="10"/>
      <name val="Arial"/>
      <family val="2"/>
      <scheme val="minor"/>
    </font>
  </fonts>
  <fills count="29">
    <fill>
      <patternFill patternType="none"/>
    </fill>
    <fill>
      <patternFill patternType="gray125"/>
    </fill>
    <fill>
      <patternFill patternType="solid">
        <fgColor theme="3" tint="0.59999389629810485"/>
        <bgColor indexed="64"/>
      </patternFill>
    </fill>
    <fill>
      <patternFill patternType="solid">
        <fgColor theme="3" tint="-0.249977111117893"/>
        <bgColor indexed="64"/>
      </patternFill>
    </fill>
    <fill>
      <patternFill patternType="solid">
        <fgColor theme="4" tint="0.59996337778862885"/>
        <bgColor indexed="64"/>
      </patternFill>
    </fill>
    <fill>
      <patternFill patternType="solid">
        <fgColor theme="3" tint="0.39994506668294322"/>
        <bgColor indexed="64"/>
      </patternFill>
    </fill>
    <fill>
      <patternFill patternType="solid">
        <fgColor rgb="FF2254A6"/>
        <bgColor indexed="64"/>
      </patternFill>
    </fill>
    <fill>
      <patternFill patternType="solid">
        <fgColor rgb="FF16365C"/>
        <bgColor rgb="FF000000"/>
      </patternFill>
    </fill>
    <fill>
      <patternFill patternType="solid">
        <fgColor rgb="FF2254A6"/>
        <bgColor rgb="FF000000"/>
      </patternFill>
    </fill>
    <fill>
      <patternFill patternType="solid">
        <fgColor rgb="FFB8CCE4"/>
        <bgColor rgb="FF000000"/>
      </patternFill>
    </fill>
    <fill>
      <patternFill patternType="solid">
        <fgColor rgb="FF538DD5"/>
        <bgColor rgb="FF000000"/>
      </patternFill>
    </fill>
    <fill>
      <patternFill patternType="solid">
        <fgColor rgb="FFC00000"/>
        <bgColor indexed="64"/>
      </patternFill>
    </fill>
    <fill>
      <patternFill patternType="solid">
        <fgColor theme="0" tint="-0.249977111117893"/>
        <bgColor rgb="FF000000"/>
      </patternFill>
    </fill>
    <fill>
      <patternFill patternType="solid">
        <fgColor theme="0" tint="-0.249977111117893"/>
        <bgColor indexed="64"/>
      </patternFill>
    </fill>
    <fill>
      <patternFill patternType="solid">
        <fgColor theme="0" tint="-0.34998626667073579"/>
        <bgColor rgb="FF000000"/>
      </patternFill>
    </fill>
    <fill>
      <patternFill patternType="solid">
        <fgColor theme="0" tint="-0.34998626667073579"/>
        <bgColor indexed="64"/>
      </patternFill>
    </fill>
    <fill>
      <patternFill patternType="solid">
        <fgColor theme="1" tint="0.34998626667073579"/>
        <bgColor rgb="FF000000"/>
      </patternFill>
    </fill>
    <fill>
      <patternFill patternType="solid">
        <fgColor theme="1" tint="0.34998626667073579"/>
        <bgColor indexed="64"/>
      </patternFill>
    </fill>
    <fill>
      <patternFill patternType="solid">
        <fgColor theme="1" tint="0.499984740745262"/>
        <bgColor rgb="FF000000"/>
      </patternFill>
    </fill>
    <fill>
      <patternFill patternType="solid">
        <fgColor theme="1" tint="0.499984740745262"/>
        <bgColor indexed="64"/>
      </patternFill>
    </fill>
    <fill>
      <patternFill patternType="solid">
        <fgColor rgb="FFF8F8F8"/>
        <bgColor indexed="64"/>
      </patternFill>
    </fill>
    <fill>
      <patternFill patternType="solid">
        <fgColor rgb="FFC00000"/>
        <bgColor rgb="FF000000"/>
      </patternFill>
    </fill>
    <fill>
      <patternFill patternType="solid">
        <fgColor theme="0" tint="-0.14999847407452621"/>
        <bgColor indexed="64"/>
      </patternFill>
    </fill>
    <fill>
      <patternFill patternType="solid">
        <fgColor theme="0" tint="-0.14999847407452621"/>
        <bgColor rgb="FF000000"/>
      </patternFill>
    </fill>
    <fill>
      <patternFill patternType="solid">
        <fgColor theme="1" tint="0.14999847407452621"/>
        <bgColor indexed="64"/>
      </patternFill>
    </fill>
    <fill>
      <patternFill patternType="solid">
        <fgColor theme="1" tint="0.14999847407452621"/>
        <bgColor rgb="FF000000"/>
      </patternFill>
    </fill>
    <fill>
      <patternFill patternType="solid">
        <fgColor rgb="FFF2F2F2"/>
        <bgColor indexed="64"/>
      </patternFill>
    </fill>
    <fill>
      <patternFill patternType="solid">
        <fgColor rgb="FFD9D9D9"/>
        <bgColor indexed="64"/>
      </patternFill>
    </fill>
    <fill>
      <patternFill patternType="solid">
        <fgColor theme="0" tint="-0.24994659260841701"/>
        <bgColor indexed="64"/>
      </patternFill>
    </fill>
  </fills>
  <borders count="53">
    <border>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diagonal/>
    </border>
    <border>
      <left style="medium">
        <color auto="1"/>
      </left>
      <right/>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rgb="FF000000"/>
      </bottom>
      <diagonal/>
    </border>
    <border>
      <left style="medium">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medium">
        <color indexed="64"/>
      </left>
      <right style="medium">
        <color indexed="64"/>
      </right>
      <top/>
      <bottom/>
      <diagonal/>
    </border>
    <border>
      <left style="thin">
        <color auto="1"/>
      </left>
      <right/>
      <top style="medium">
        <color auto="1"/>
      </top>
      <bottom/>
      <diagonal/>
    </border>
    <border>
      <left style="medium">
        <color auto="1"/>
      </left>
      <right style="thin">
        <color auto="1"/>
      </right>
      <top/>
      <bottom style="thin">
        <color auto="1"/>
      </bottom>
      <diagonal/>
    </border>
    <border>
      <left style="medium">
        <color auto="1"/>
      </left>
      <right style="thin">
        <color auto="1"/>
      </right>
      <top/>
      <bottom/>
      <diagonal/>
    </border>
    <border>
      <left style="medium">
        <color auto="1"/>
      </left>
      <right/>
      <top style="medium">
        <color indexed="64"/>
      </top>
      <bottom style="thin">
        <color auto="1"/>
      </bottom>
      <diagonal/>
    </border>
    <border>
      <left style="medium">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auto="1"/>
      </left>
      <right/>
      <top style="thin">
        <color auto="1"/>
      </top>
      <bottom/>
      <diagonal/>
    </border>
    <border>
      <left/>
      <right/>
      <top style="medium">
        <color indexed="64"/>
      </top>
      <bottom style="thin">
        <color auto="1"/>
      </bottom>
      <diagonal/>
    </border>
    <border>
      <left/>
      <right style="thin">
        <color auto="1"/>
      </right>
      <top style="medium">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indexed="64"/>
      </right>
      <top style="thin">
        <color auto="1"/>
      </top>
      <bottom style="medium">
        <color auto="1"/>
      </bottom>
      <diagonal/>
    </border>
    <border>
      <left/>
      <right style="medium">
        <color indexed="64"/>
      </right>
      <top style="medium">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
      <left style="medium">
        <color auto="1"/>
      </left>
      <right style="medium">
        <color auto="1"/>
      </right>
      <top style="medium">
        <color rgb="FF000000"/>
      </top>
      <bottom/>
      <diagonal/>
    </border>
  </borders>
  <cellStyleXfs count="9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356">
    <xf numFmtId="0" fontId="0" fillId="0" borderId="0" xfId="0"/>
    <xf numFmtId="0" fontId="0" fillId="0" borderId="0" xfId="0" applyAlignment="1">
      <alignment horizontal="center" vertical="center"/>
    </xf>
    <xf numFmtId="0" fontId="0" fillId="0" borderId="0" xfId="0" applyAlignment="1">
      <alignment horizontal="left" vertical="top"/>
    </xf>
    <xf numFmtId="0" fontId="8" fillId="7" borderId="21" xfId="0" applyFont="1" applyFill="1" applyBorder="1" applyAlignment="1">
      <alignment horizontal="center" vertical="center" wrapText="1"/>
    </xf>
    <xf numFmtId="0" fontId="8" fillId="7" borderId="21" xfId="0" applyFont="1" applyFill="1" applyBorder="1" applyAlignment="1">
      <alignment horizontal="left" vertical="top" wrapText="1"/>
    </xf>
    <xf numFmtId="0" fontId="8" fillId="7" borderId="20"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8" fillId="8" borderId="20" xfId="0" applyFont="1" applyFill="1" applyBorder="1" applyAlignment="1">
      <alignment horizontal="left" vertical="top" wrapText="1"/>
    </xf>
    <xf numFmtId="0" fontId="7" fillId="9" borderId="20" xfId="0" applyFont="1" applyFill="1" applyBorder="1" applyAlignment="1">
      <alignment horizontal="center" vertical="center" wrapText="1"/>
    </xf>
    <xf numFmtId="0" fontId="7" fillId="10" borderId="20" xfId="0" applyFont="1" applyFill="1" applyBorder="1" applyAlignment="1">
      <alignment horizontal="center" vertical="center" wrapText="1"/>
    </xf>
    <xf numFmtId="0" fontId="7" fillId="10" borderId="20" xfId="0" applyFont="1" applyFill="1" applyBorder="1" applyAlignment="1">
      <alignment horizontal="left" vertical="top" wrapText="1"/>
    </xf>
    <xf numFmtId="0" fontId="3" fillId="6" borderId="21" xfId="0" applyFont="1" applyFill="1" applyBorder="1" applyAlignment="1">
      <alignment horizontal="left" vertical="center" wrapText="1"/>
    </xf>
    <xf numFmtId="0" fontId="0" fillId="4" borderId="21" xfId="0" applyFill="1" applyBorder="1" applyAlignment="1">
      <alignment horizontal="left" vertical="center" wrapText="1"/>
    </xf>
    <xf numFmtId="0" fontId="0" fillId="5" borderId="21" xfId="0" applyFill="1" applyBorder="1" applyAlignment="1">
      <alignment horizontal="left" vertical="center" wrapText="1"/>
    </xf>
    <xf numFmtId="0" fontId="3" fillId="3" borderId="21" xfId="0" applyFont="1" applyFill="1" applyBorder="1" applyAlignment="1">
      <alignment horizontal="left" vertical="center" wrapText="1"/>
    </xf>
    <xf numFmtId="0" fontId="9" fillId="0" borderId="0" xfId="0" applyFont="1"/>
    <xf numFmtId="0" fontId="18" fillId="0" borderId="0" xfId="0" applyFont="1" applyAlignment="1">
      <alignment horizontal="left" vertical="top" wrapText="1"/>
    </xf>
    <xf numFmtId="0" fontId="18" fillId="0" borderId="0" xfId="0" applyFont="1" applyAlignment="1">
      <alignment vertical="top"/>
    </xf>
    <xf numFmtId="0" fontId="17" fillId="0" borderId="0" xfId="0" applyFont="1" applyAlignment="1">
      <alignment horizontal="center" vertical="center"/>
    </xf>
    <xf numFmtId="0" fontId="17" fillId="0" borderId="0" xfId="0" applyFont="1" applyAlignment="1">
      <alignment vertical="center"/>
    </xf>
    <xf numFmtId="0" fontId="18" fillId="0" borderId="0" xfId="0" applyFont="1" applyAlignment="1">
      <alignment horizontal="center" vertical="center"/>
    </xf>
    <xf numFmtId="0" fontId="18" fillId="0" borderId="0" xfId="0" applyFont="1" applyAlignment="1">
      <alignment horizontal="left" vertical="top"/>
    </xf>
    <xf numFmtId="0" fontId="20" fillId="0" borderId="0" xfId="0" applyFont="1" applyAlignment="1">
      <alignment horizontal="left" vertical="top" wrapText="1"/>
    </xf>
    <xf numFmtId="0" fontId="19" fillId="11" borderId="8" xfId="0" applyFont="1" applyFill="1" applyBorder="1" applyAlignment="1">
      <alignment horizontal="center" vertical="center"/>
    </xf>
    <xf numFmtId="0" fontId="19" fillId="11" borderId="13" xfId="0" applyFont="1" applyFill="1" applyBorder="1" applyAlignment="1">
      <alignment horizontal="center" vertical="center"/>
    </xf>
    <xf numFmtId="0" fontId="19" fillId="11" borderId="14" xfId="0" applyFont="1" applyFill="1" applyBorder="1" applyAlignment="1">
      <alignment horizontal="center" vertical="center"/>
    </xf>
    <xf numFmtId="0" fontId="19" fillId="21" borderId="27" xfId="0" applyFont="1" applyFill="1" applyBorder="1" applyAlignment="1">
      <alignment horizontal="center" vertical="top" wrapText="1"/>
    </xf>
    <xf numFmtId="0" fontId="22" fillId="17" borderId="21" xfId="0" applyFont="1" applyFill="1" applyBorder="1" applyAlignment="1">
      <alignment horizontal="left" vertical="center" wrapText="1"/>
    </xf>
    <xf numFmtId="0" fontId="21" fillId="16" borderId="20" xfId="0" applyFont="1" applyFill="1" applyBorder="1" applyAlignment="1">
      <alignment horizontal="center" vertical="center" wrapText="1"/>
    </xf>
    <xf numFmtId="0" fontId="21" fillId="18" borderId="20" xfId="0" applyFont="1" applyFill="1" applyBorder="1" applyAlignment="1">
      <alignment horizontal="center" vertical="center" wrapText="1"/>
    </xf>
    <xf numFmtId="0" fontId="22" fillId="19" borderId="21" xfId="0" applyFont="1" applyFill="1" applyBorder="1" applyAlignment="1">
      <alignment horizontal="left" vertical="center" wrapText="1"/>
    </xf>
    <xf numFmtId="0" fontId="22" fillId="0" borderId="0" xfId="0" applyFont="1" applyAlignment="1">
      <alignment vertical="top"/>
    </xf>
    <xf numFmtId="0" fontId="20" fillId="14" borderId="20" xfId="0" applyFont="1" applyFill="1" applyBorder="1" applyAlignment="1">
      <alignment horizontal="center" vertical="center" wrapText="1"/>
    </xf>
    <xf numFmtId="0" fontId="18" fillId="15" borderId="21" xfId="0" applyFont="1" applyFill="1" applyBorder="1" applyAlignment="1">
      <alignment horizontal="left" vertical="center" wrapText="1"/>
    </xf>
    <xf numFmtId="0" fontId="20" fillId="12" borderId="20" xfId="0" applyFont="1" applyFill="1" applyBorder="1" applyAlignment="1">
      <alignment horizontal="center" vertical="center" wrapText="1"/>
    </xf>
    <xf numFmtId="0" fontId="18" fillId="13" borderId="21" xfId="0" applyFont="1" applyFill="1" applyBorder="1" applyAlignment="1">
      <alignment horizontal="left" vertical="center" wrapText="1"/>
    </xf>
    <xf numFmtId="0" fontId="0" fillId="0" borderId="0" xfId="0" applyFont="1"/>
    <xf numFmtId="0" fontId="18" fillId="0" borderId="0" xfId="0" applyFont="1"/>
    <xf numFmtId="0" fontId="18" fillId="0" borderId="0" xfId="0" applyFont="1" applyAlignment="1">
      <alignment horizontal="left" vertical="center" wrapText="1"/>
    </xf>
    <xf numFmtId="0" fontId="18" fillId="0" borderId="0" xfId="0" applyFont="1" applyAlignment="1">
      <alignment wrapText="1"/>
    </xf>
    <xf numFmtId="0" fontId="17" fillId="0" borderId="0" xfId="0" applyFont="1" applyAlignment="1">
      <alignment vertical="center" wrapText="1"/>
    </xf>
    <xf numFmtId="0" fontId="24" fillId="0" borderId="0" xfId="0" applyFont="1" applyAlignment="1">
      <alignment horizontal="left" vertical="top" wrapText="1"/>
    </xf>
    <xf numFmtId="0" fontId="23" fillId="20" borderId="1" xfId="0" applyFont="1" applyFill="1" applyBorder="1" applyAlignment="1">
      <alignment horizontal="left" vertical="top" wrapText="1"/>
    </xf>
    <xf numFmtId="0" fontId="18" fillId="20" borderId="2" xfId="0" applyNumberFormat="1" applyFont="1" applyFill="1" applyBorder="1" applyAlignment="1">
      <alignment horizontal="center" vertical="center"/>
    </xf>
    <xf numFmtId="0" fontId="18" fillId="20" borderId="15" xfId="0" applyFont="1" applyFill="1" applyBorder="1" applyAlignment="1">
      <alignment horizontal="center" vertical="center"/>
    </xf>
    <xf numFmtId="0" fontId="18" fillId="20" borderId="16" xfId="0" applyFont="1" applyFill="1" applyBorder="1" applyAlignment="1">
      <alignment horizontal="center" vertical="center"/>
    </xf>
    <xf numFmtId="0" fontId="18" fillId="20" borderId="17" xfId="0" applyFont="1" applyFill="1" applyBorder="1" applyAlignment="1">
      <alignment horizontal="center" vertical="center"/>
    </xf>
    <xf numFmtId="0" fontId="19" fillId="11" borderId="11" xfId="0" applyFont="1" applyFill="1" applyBorder="1" applyAlignment="1">
      <alignment horizontal="center" vertical="top" wrapText="1"/>
    </xf>
    <xf numFmtId="164" fontId="18" fillId="0" borderId="0" xfId="0" applyNumberFormat="1" applyFont="1" applyAlignment="1">
      <alignment horizontal="center" vertical="center"/>
    </xf>
    <xf numFmtId="0" fontId="19" fillId="11" borderId="11" xfId="0" applyFont="1" applyFill="1" applyBorder="1" applyAlignment="1">
      <alignment horizontal="center" vertical="top"/>
    </xf>
    <xf numFmtId="0" fontId="27" fillId="0" borderId="0" xfId="0" applyFont="1"/>
    <xf numFmtId="0" fontId="1" fillId="11" borderId="19" xfId="0" applyFont="1" applyFill="1" applyBorder="1" applyAlignment="1">
      <alignment vertical="top"/>
    </xf>
    <xf numFmtId="0" fontId="24" fillId="0" borderId="0" xfId="0" applyFont="1" applyAlignment="1">
      <alignment vertical="center"/>
    </xf>
    <xf numFmtId="0" fontId="23" fillId="0" borderId="1" xfId="0" applyFont="1" applyFill="1" applyBorder="1" applyAlignment="1">
      <alignment horizontal="left" vertical="top" wrapText="1"/>
    </xf>
    <xf numFmtId="0" fontId="18" fillId="0" borderId="0" xfId="0" applyFont="1" applyFill="1" applyAlignment="1">
      <alignment horizontal="left" vertical="top" wrapText="1"/>
    </xf>
    <xf numFmtId="0" fontId="29" fillId="0" borderId="0" xfId="0" applyFont="1" applyAlignment="1">
      <alignment vertical="center"/>
    </xf>
    <xf numFmtId="0" fontId="0" fillId="22" borderId="6" xfId="0" applyFill="1" applyBorder="1"/>
    <xf numFmtId="0" fontId="0" fillId="0" borderId="6" xfId="0" applyBorder="1"/>
    <xf numFmtId="2" fontId="0" fillId="0" borderId="6" xfId="0" applyNumberFormat="1" applyBorder="1" applyAlignment="1">
      <alignment horizontal="center" vertical="top"/>
    </xf>
    <xf numFmtId="2" fontId="0" fillId="0" borderId="6" xfId="0" applyNumberFormat="1" applyBorder="1" applyAlignment="1">
      <alignment horizontal="center"/>
    </xf>
    <xf numFmtId="0" fontId="0" fillId="0" borderId="6" xfId="0" applyBorder="1" applyAlignment="1">
      <alignment wrapText="1"/>
    </xf>
    <xf numFmtId="0" fontId="0" fillId="0" borderId="0" xfId="0" applyAlignment="1">
      <alignment wrapText="1"/>
    </xf>
    <xf numFmtId="0" fontId="18" fillId="20" borderId="8" xfId="0" applyNumberFormat="1" applyFont="1" applyFill="1" applyBorder="1" applyAlignment="1">
      <alignment horizontal="center" vertical="center"/>
    </xf>
    <xf numFmtId="0" fontId="18" fillId="20" borderId="33" xfId="0" applyNumberFormat="1" applyFont="1" applyFill="1" applyBorder="1" applyAlignment="1">
      <alignment horizontal="center" vertical="center"/>
    </xf>
    <xf numFmtId="0" fontId="18" fillId="20" borderId="15" xfId="0" applyNumberFormat="1" applyFont="1" applyFill="1" applyBorder="1" applyAlignment="1">
      <alignment horizontal="center" vertical="center"/>
    </xf>
    <xf numFmtId="0" fontId="18" fillId="20" borderId="34" xfId="0" applyNumberFormat="1" applyFont="1" applyFill="1" applyBorder="1" applyAlignment="1">
      <alignment horizontal="center" vertical="center"/>
    </xf>
    <xf numFmtId="0" fontId="23" fillId="23" borderId="20" xfId="0" applyFont="1" applyFill="1" applyBorder="1" applyAlignment="1">
      <alignment horizontal="center" vertical="center" wrapText="1"/>
    </xf>
    <xf numFmtId="0" fontId="23" fillId="14" borderId="20" xfId="0" applyFont="1" applyFill="1" applyBorder="1" applyAlignment="1">
      <alignment horizontal="center" vertical="center" wrapText="1"/>
    </xf>
    <xf numFmtId="0" fontId="22" fillId="25" borderId="20" xfId="0" applyFont="1" applyFill="1" applyBorder="1" applyAlignment="1">
      <alignment horizontal="center" vertical="center" wrapText="1"/>
    </xf>
    <xf numFmtId="0" fontId="22" fillId="16" borderId="20" xfId="0" applyFont="1" applyFill="1" applyBorder="1" applyAlignment="1">
      <alignment horizontal="center" vertical="center" wrapText="1"/>
    </xf>
    <xf numFmtId="0" fontId="23" fillId="23" borderId="35" xfId="0" applyFont="1" applyFill="1" applyBorder="1" applyAlignment="1">
      <alignment horizontal="center" vertical="center" wrapText="1"/>
    </xf>
    <xf numFmtId="0" fontId="23" fillId="22" borderId="28" xfId="0" applyFont="1" applyFill="1" applyBorder="1" applyAlignment="1">
      <alignment horizontal="left" vertical="center" wrapText="1"/>
    </xf>
    <xf numFmtId="0" fontId="23" fillId="22" borderId="9" xfId="0" applyFont="1" applyFill="1" applyBorder="1" applyAlignment="1">
      <alignment horizontal="left" vertical="center" wrapText="1"/>
    </xf>
    <xf numFmtId="0" fontId="22" fillId="17" borderId="20" xfId="0" applyFont="1" applyFill="1" applyBorder="1" applyAlignment="1">
      <alignment horizontal="left" vertical="center" wrapText="1"/>
    </xf>
    <xf numFmtId="0" fontId="18" fillId="0" borderId="0" xfId="0" applyFont="1" applyBorder="1"/>
    <xf numFmtId="0" fontId="22" fillId="17" borderId="38" xfId="0" applyFont="1" applyFill="1" applyBorder="1" applyAlignment="1">
      <alignment horizontal="left" vertical="center" wrapText="1"/>
    </xf>
    <xf numFmtId="0" fontId="18" fillId="0" borderId="0" xfId="0" applyFont="1" applyBorder="1" applyAlignment="1">
      <alignment vertical="top"/>
    </xf>
    <xf numFmtId="0" fontId="22" fillId="25" borderId="19" xfId="0" applyFont="1" applyFill="1" applyBorder="1" applyAlignment="1">
      <alignment horizontal="center" vertical="center" wrapText="1"/>
    </xf>
    <xf numFmtId="0" fontId="19" fillId="11" borderId="18" xfId="0" applyFont="1" applyFill="1" applyBorder="1" applyAlignment="1">
      <alignment horizontal="center" vertical="center"/>
    </xf>
    <xf numFmtId="0" fontId="19" fillId="11" borderId="23" xfId="0" applyFont="1" applyFill="1" applyBorder="1" applyAlignment="1">
      <alignment horizontal="center" vertical="center"/>
    </xf>
    <xf numFmtId="0" fontId="18" fillId="22" borderId="15" xfId="0" applyFont="1" applyFill="1" applyBorder="1" applyAlignment="1">
      <alignment horizontal="center" vertical="center"/>
    </xf>
    <xf numFmtId="0" fontId="18" fillId="22" borderId="16" xfId="0" applyFont="1" applyFill="1" applyBorder="1" applyAlignment="1">
      <alignment horizontal="center" vertical="center"/>
    </xf>
    <xf numFmtId="0" fontId="18" fillId="22" borderId="17" xfId="0" applyFont="1" applyFill="1" applyBorder="1" applyAlignment="1">
      <alignment horizontal="center" vertical="center"/>
    </xf>
    <xf numFmtId="0" fontId="18" fillId="20" borderId="35" xfId="0" applyNumberFormat="1" applyFont="1" applyFill="1" applyBorder="1" applyAlignment="1">
      <alignment horizontal="center" vertical="center"/>
    </xf>
    <xf numFmtId="0" fontId="19" fillId="11" borderId="12" xfId="0" applyFont="1" applyFill="1" applyBorder="1" applyAlignment="1">
      <alignment horizontal="center" vertical="center"/>
    </xf>
    <xf numFmtId="0" fontId="18" fillId="20" borderId="39" xfId="0" applyNumberFormat="1" applyFont="1" applyFill="1" applyBorder="1" applyAlignment="1">
      <alignment horizontal="center" vertical="center"/>
    </xf>
    <xf numFmtId="0" fontId="18" fillId="20" borderId="40" xfId="0" applyNumberFormat="1" applyFont="1" applyFill="1" applyBorder="1" applyAlignment="1">
      <alignment horizontal="center" vertical="center"/>
    </xf>
    <xf numFmtId="0" fontId="22" fillId="19" borderId="38" xfId="0" applyFont="1" applyFill="1" applyBorder="1" applyAlignment="1">
      <alignment horizontal="left" vertical="center" wrapText="1"/>
    </xf>
    <xf numFmtId="0" fontId="18" fillId="15" borderId="38" xfId="0" applyFont="1" applyFill="1" applyBorder="1" applyAlignment="1">
      <alignment horizontal="left" vertical="center" wrapText="1"/>
    </xf>
    <xf numFmtId="0" fontId="18" fillId="13" borderId="38" xfId="0" applyFont="1" applyFill="1" applyBorder="1" applyAlignment="1">
      <alignment horizontal="left" vertical="center" wrapText="1"/>
    </xf>
    <xf numFmtId="0" fontId="22" fillId="17" borderId="29" xfId="0" applyFont="1" applyFill="1" applyBorder="1" applyAlignment="1">
      <alignment horizontal="left" vertical="center" wrapText="1"/>
    </xf>
    <xf numFmtId="0" fontId="22" fillId="19" borderId="29" xfId="0" applyFont="1" applyFill="1" applyBorder="1" applyAlignment="1">
      <alignment horizontal="left" vertical="center" wrapText="1"/>
    </xf>
    <xf numFmtId="0" fontId="18" fillId="15" borderId="20" xfId="0" applyFont="1" applyFill="1" applyBorder="1" applyAlignment="1">
      <alignment horizontal="left" vertical="center" wrapText="1"/>
    </xf>
    <xf numFmtId="0" fontId="18" fillId="13" borderId="20" xfId="0" applyFont="1" applyFill="1" applyBorder="1" applyAlignment="1">
      <alignment horizontal="left" vertical="center" wrapText="1"/>
    </xf>
    <xf numFmtId="0" fontId="19" fillId="11" borderId="1" xfId="0" applyFont="1" applyFill="1" applyBorder="1" applyAlignment="1">
      <alignment horizontal="center" vertical="center"/>
    </xf>
    <xf numFmtId="0" fontId="22" fillId="17" borderId="1" xfId="0" applyFont="1" applyFill="1" applyBorder="1" applyAlignment="1">
      <alignment horizontal="left" vertical="center" wrapText="1"/>
    </xf>
    <xf numFmtId="0" fontId="18" fillId="20" borderId="28" xfId="0" applyNumberFormat="1" applyFont="1" applyFill="1" applyBorder="1" applyAlignment="1">
      <alignment horizontal="center" vertical="center"/>
    </xf>
    <xf numFmtId="0" fontId="18" fillId="15" borderId="1" xfId="0" applyFont="1" applyFill="1" applyBorder="1" applyAlignment="1">
      <alignment horizontal="left" vertical="center" wrapText="1"/>
    </xf>
    <xf numFmtId="0" fontId="19" fillId="11" borderId="32" xfId="0" applyFont="1" applyFill="1" applyBorder="1" applyAlignment="1">
      <alignment horizontal="center" vertical="center"/>
    </xf>
    <xf numFmtId="0" fontId="21" fillId="18" borderId="29" xfId="0" applyFont="1" applyFill="1" applyBorder="1" applyAlignment="1">
      <alignment horizontal="center" vertical="center" wrapText="1"/>
    </xf>
    <xf numFmtId="0" fontId="20" fillId="14" borderId="29" xfId="0" applyFont="1" applyFill="1" applyBorder="1" applyAlignment="1">
      <alignment horizontal="center" vertical="center" wrapText="1"/>
    </xf>
    <xf numFmtId="0" fontId="20" fillId="12" borderId="29" xfId="0" applyFont="1" applyFill="1" applyBorder="1" applyAlignment="1">
      <alignment horizontal="center" vertical="center" wrapText="1"/>
    </xf>
    <xf numFmtId="0" fontId="18" fillId="13" borderId="29" xfId="0" applyFont="1" applyFill="1" applyBorder="1" applyAlignment="1">
      <alignment horizontal="left" vertical="center" wrapText="1"/>
    </xf>
    <xf numFmtId="0" fontId="19" fillId="11" borderId="10" xfId="0" applyFont="1" applyFill="1" applyBorder="1" applyAlignment="1">
      <alignment horizontal="center" vertical="center"/>
    </xf>
    <xf numFmtId="0" fontId="20" fillId="12" borderId="19" xfId="0" applyFont="1" applyFill="1" applyBorder="1" applyAlignment="1">
      <alignment horizontal="center" vertical="center" wrapText="1"/>
    </xf>
    <xf numFmtId="0" fontId="21" fillId="16" borderId="29" xfId="0" applyFont="1" applyFill="1" applyBorder="1" applyAlignment="1">
      <alignment horizontal="center" vertical="center" wrapText="1"/>
    </xf>
    <xf numFmtId="0" fontId="22" fillId="19" borderId="20" xfId="0" applyFont="1" applyFill="1" applyBorder="1" applyAlignment="1">
      <alignment horizontal="left" vertical="center" wrapText="1"/>
    </xf>
    <xf numFmtId="0" fontId="21" fillId="18" borderId="24" xfId="0" applyFont="1" applyFill="1" applyBorder="1" applyAlignment="1">
      <alignment horizontal="center" vertical="center" wrapText="1"/>
    </xf>
    <xf numFmtId="0" fontId="22" fillId="19" borderId="24" xfId="0" applyFont="1" applyFill="1" applyBorder="1" applyAlignment="1">
      <alignment horizontal="left" vertical="center" wrapText="1"/>
    </xf>
    <xf numFmtId="0" fontId="18" fillId="13" borderId="37" xfId="0" applyFont="1" applyFill="1" applyBorder="1" applyAlignment="1">
      <alignment horizontal="left" vertical="center" wrapText="1"/>
    </xf>
    <xf numFmtId="0" fontId="21" fillId="16" borderId="24" xfId="0" applyFont="1" applyFill="1" applyBorder="1" applyAlignment="1">
      <alignment horizontal="center" vertical="center" wrapText="1"/>
    </xf>
    <xf numFmtId="0" fontId="18" fillId="22" borderId="28" xfId="0" applyNumberFormat="1" applyFont="1" applyFill="1" applyBorder="1" applyAlignment="1">
      <alignment horizontal="center" vertical="center"/>
    </xf>
    <xf numFmtId="0" fontId="18" fillId="22" borderId="1" xfId="0" applyNumberFormat="1" applyFont="1" applyFill="1" applyBorder="1" applyAlignment="1">
      <alignment horizontal="center" vertical="center"/>
    </xf>
    <xf numFmtId="0" fontId="19" fillId="21" borderId="15" xfId="0" applyFont="1" applyFill="1" applyBorder="1" applyAlignment="1">
      <alignment horizontal="center" vertical="center" wrapText="1"/>
    </xf>
    <xf numFmtId="0" fontId="19" fillId="21" borderId="16" xfId="0" applyFont="1" applyFill="1" applyBorder="1" applyAlignment="1">
      <alignment horizontal="center" vertical="center" wrapText="1"/>
    </xf>
    <xf numFmtId="0" fontId="19" fillId="21" borderId="17" xfId="0" applyFont="1" applyFill="1" applyBorder="1" applyAlignment="1">
      <alignment horizontal="center" vertical="center" wrapText="1"/>
    </xf>
    <xf numFmtId="0" fontId="18" fillId="0" borderId="31" xfId="0" applyFont="1" applyBorder="1"/>
    <xf numFmtId="0" fontId="24" fillId="0" borderId="0" xfId="0" applyFont="1"/>
    <xf numFmtId="0" fontId="17" fillId="0" borderId="0" xfId="0" applyFont="1"/>
    <xf numFmtId="0" fontId="16" fillId="0" borderId="0" xfId="0" applyFont="1"/>
    <xf numFmtId="0" fontId="19" fillId="11" borderId="22" xfId="0" applyFont="1" applyFill="1" applyBorder="1" applyAlignment="1">
      <alignment vertical="top"/>
    </xf>
    <xf numFmtId="0" fontId="19" fillId="11" borderId="19" xfId="0" applyFont="1" applyFill="1" applyBorder="1" applyAlignment="1">
      <alignment vertical="top"/>
    </xf>
    <xf numFmtId="0" fontId="19" fillId="11" borderId="10" xfId="0" applyFont="1" applyFill="1" applyBorder="1" applyAlignment="1">
      <alignment horizontal="center" vertical="center" wrapText="1"/>
    </xf>
    <xf numFmtId="0" fontId="19" fillId="11" borderId="10" xfId="0" applyFont="1" applyFill="1" applyBorder="1" applyAlignment="1">
      <alignment vertical="center"/>
    </xf>
    <xf numFmtId="0" fontId="18" fillId="0" borderId="0" xfId="0" applyFont="1" applyAlignment="1">
      <alignment vertical="center"/>
    </xf>
    <xf numFmtId="0" fontId="1" fillId="11" borderId="22" xfId="0" applyFont="1" applyFill="1" applyBorder="1" applyAlignment="1">
      <alignment vertical="center"/>
    </xf>
    <xf numFmtId="0" fontId="19" fillId="21" borderId="10" xfId="0" applyFont="1" applyFill="1" applyBorder="1" applyAlignment="1">
      <alignment horizontal="center" vertical="center" wrapText="1"/>
    </xf>
    <xf numFmtId="0" fontId="20" fillId="0" borderId="0" xfId="0" applyFont="1" applyAlignment="1">
      <alignment horizontal="left" vertical="center" wrapText="1"/>
    </xf>
    <xf numFmtId="0" fontId="19" fillId="11" borderId="11" xfId="0" applyFont="1" applyFill="1" applyBorder="1" applyAlignment="1">
      <alignment vertical="top" wrapText="1"/>
    </xf>
    <xf numFmtId="0" fontId="19" fillId="11" borderId="11" xfId="0" applyFont="1" applyFill="1" applyBorder="1" applyAlignment="1">
      <alignment vertical="top"/>
    </xf>
    <xf numFmtId="0" fontId="19" fillId="11" borderId="11" xfId="0" applyFont="1" applyFill="1" applyBorder="1" applyAlignment="1">
      <alignment horizontal="center" vertical="center" wrapText="1"/>
    </xf>
    <xf numFmtId="164" fontId="19" fillId="11" borderId="11" xfId="0" applyNumberFormat="1" applyFont="1" applyFill="1" applyBorder="1" applyAlignment="1">
      <alignment vertical="top" wrapText="1"/>
    </xf>
    <xf numFmtId="164" fontId="19" fillId="11" borderId="10" xfId="0" applyNumberFormat="1" applyFont="1" applyFill="1" applyBorder="1" applyAlignment="1">
      <alignment horizontal="center" vertical="center" wrapText="1"/>
    </xf>
    <xf numFmtId="164" fontId="19" fillId="11" borderId="11" xfId="0" applyNumberFormat="1" applyFont="1" applyFill="1" applyBorder="1" applyAlignment="1">
      <alignment horizontal="center" vertical="center" wrapText="1"/>
    </xf>
    <xf numFmtId="0" fontId="23" fillId="15" borderId="9" xfId="0" applyFont="1" applyFill="1" applyBorder="1" applyAlignment="1">
      <alignment horizontal="left" vertical="center" wrapText="1"/>
    </xf>
    <xf numFmtId="0" fontId="22" fillId="17" borderId="9" xfId="0" applyFont="1" applyFill="1" applyBorder="1" applyAlignment="1">
      <alignment horizontal="left" vertical="center" wrapText="1"/>
    </xf>
    <xf numFmtId="0" fontId="22" fillId="24" borderId="9" xfId="0" applyFont="1" applyFill="1" applyBorder="1" applyAlignment="1">
      <alignment horizontal="left" vertical="center" wrapText="1"/>
    </xf>
    <xf numFmtId="0" fontId="22" fillId="24" borderId="36" xfId="0" applyFont="1" applyFill="1" applyBorder="1" applyAlignment="1">
      <alignment horizontal="left" vertical="center" wrapText="1"/>
    </xf>
    <xf numFmtId="0" fontId="17" fillId="0" borderId="0" xfId="0" applyFont="1" applyAlignment="1">
      <alignment wrapText="1"/>
    </xf>
    <xf numFmtId="0" fontId="31" fillId="11" borderId="41" xfId="0" applyFont="1" applyFill="1" applyBorder="1" applyAlignment="1" applyProtection="1">
      <alignment horizontal="center"/>
    </xf>
    <xf numFmtId="0" fontId="31" fillId="11" borderId="41" xfId="0" applyFont="1" applyFill="1" applyBorder="1" applyAlignment="1" applyProtection="1">
      <alignment horizontal="left"/>
    </xf>
    <xf numFmtId="0" fontId="8" fillId="11" borderId="41" xfId="0" applyFont="1" applyFill="1" applyBorder="1" applyAlignment="1" applyProtection="1">
      <alignment horizontal="center"/>
    </xf>
    <xf numFmtId="0" fontId="0" fillId="0" borderId="0" xfId="0" applyProtection="1"/>
    <xf numFmtId="0" fontId="7" fillId="27" borderId="41" xfId="0" applyFont="1" applyFill="1" applyBorder="1" applyAlignment="1" applyProtection="1">
      <alignment horizontal="center"/>
    </xf>
    <xf numFmtId="0" fontId="7" fillId="27" borderId="41" xfId="0" applyFont="1" applyFill="1" applyBorder="1" applyAlignment="1" applyProtection="1">
      <alignment horizontal="left"/>
    </xf>
    <xf numFmtId="0" fontId="7" fillId="26" borderId="41" xfId="0" applyFont="1" applyFill="1" applyBorder="1" applyAlignment="1" applyProtection="1">
      <alignment horizontal="center"/>
    </xf>
    <xf numFmtId="0" fontId="7" fillId="26" borderId="41" xfId="0" applyFont="1" applyFill="1" applyBorder="1" applyAlignment="1" applyProtection="1">
      <alignment horizontal="left"/>
    </xf>
    <xf numFmtId="0" fontId="0" fillId="0" borderId="0" xfId="0" applyAlignment="1" applyProtection="1">
      <alignment horizontal="center"/>
    </xf>
    <xf numFmtId="0" fontId="0" fillId="0" borderId="0" xfId="0" applyAlignment="1" applyProtection="1">
      <alignment horizontal="left"/>
    </xf>
    <xf numFmtId="0" fontId="0" fillId="0" borderId="0" xfId="0" applyFont="1" applyAlignment="1" applyProtection="1">
      <alignment horizontal="center"/>
    </xf>
    <xf numFmtId="0" fontId="25" fillId="0" borderId="0" xfId="0" applyFont="1" applyProtection="1"/>
    <xf numFmtId="0" fontId="9" fillId="0" borderId="0" xfId="0" applyFont="1" applyAlignment="1" applyProtection="1">
      <alignment horizontal="center" vertical="center"/>
    </xf>
    <xf numFmtId="0" fontId="9" fillId="0" borderId="0" xfId="0" applyFont="1" applyAlignment="1" applyProtection="1">
      <alignment horizontal="left" vertical="top" wrapText="1"/>
    </xf>
    <xf numFmtId="0" fontId="9" fillId="0" borderId="0" xfId="0" applyFont="1" applyProtection="1"/>
    <xf numFmtId="0" fontId="10" fillId="0" borderId="0" xfId="0" applyFont="1" applyAlignment="1" applyProtection="1">
      <alignment vertical="top" wrapText="1"/>
    </xf>
    <xf numFmtId="0" fontId="16" fillId="0" borderId="0" xfId="0" applyFont="1" applyAlignment="1" applyProtection="1">
      <alignment vertical="top"/>
    </xf>
    <xf numFmtId="0" fontId="11" fillId="11" borderId="10" xfId="0" applyFont="1" applyFill="1" applyBorder="1" applyAlignment="1" applyProtection="1">
      <alignment horizontal="center" vertical="center"/>
    </xf>
    <xf numFmtId="0" fontId="11" fillId="11" borderId="10" xfId="0" applyFont="1" applyFill="1" applyBorder="1" applyAlignment="1" applyProtection="1">
      <alignment horizontal="center" vertical="center" wrapText="1"/>
    </xf>
    <xf numFmtId="0" fontId="12" fillId="0" borderId="0" xfId="0" applyFont="1" applyFill="1" applyAlignment="1" applyProtection="1">
      <alignment vertical="center"/>
    </xf>
    <xf numFmtId="0" fontId="9" fillId="0" borderId="0" xfId="0" applyFont="1" applyAlignment="1" applyProtection="1">
      <alignment vertical="center"/>
    </xf>
    <xf numFmtId="0" fontId="11" fillId="11" borderId="11" xfId="0" applyFont="1" applyFill="1" applyBorder="1" applyAlignment="1" applyProtection="1">
      <alignment vertical="top"/>
    </xf>
    <xf numFmtId="0" fontId="10" fillId="11" borderId="11" xfId="0" applyFont="1" applyFill="1" applyBorder="1" applyAlignment="1" applyProtection="1">
      <alignment horizontal="left" vertical="top" wrapText="1"/>
    </xf>
    <xf numFmtId="0" fontId="11" fillId="11" borderId="8" xfId="0" applyFont="1" applyFill="1" applyBorder="1" applyAlignment="1" applyProtection="1">
      <alignment horizontal="center" vertical="center"/>
    </xf>
    <xf numFmtId="0" fontId="11" fillId="11" borderId="13" xfId="0" applyFont="1" applyFill="1" applyBorder="1" applyAlignment="1" applyProtection="1">
      <alignment horizontal="center" vertical="center"/>
    </xf>
    <xf numFmtId="0" fontId="11" fillId="11" borderId="14" xfId="0" applyFont="1" applyFill="1" applyBorder="1" applyAlignment="1" applyProtection="1">
      <alignment horizontal="center" vertical="center"/>
    </xf>
    <xf numFmtId="0" fontId="10" fillId="11" borderId="11" xfId="0" applyFont="1" applyFill="1" applyBorder="1" applyAlignment="1" applyProtection="1">
      <alignment horizontal="center" vertical="top"/>
    </xf>
    <xf numFmtId="0" fontId="14" fillId="0" borderId="0" xfId="71" applyFont="1" applyProtection="1"/>
    <xf numFmtId="0" fontId="9" fillId="0" borderId="0" xfId="0" applyFont="1" applyFill="1" applyAlignment="1" applyProtection="1">
      <alignment horizontal="center" vertical="center"/>
    </xf>
    <xf numFmtId="0" fontId="18" fillId="22" borderId="15" xfId="0" applyFont="1" applyFill="1" applyBorder="1" applyAlignment="1" applyProtection="1">
      <alignment horizontal="center" vertical="center"/>
      <protection locked="0"/>
    </xf>
    <xf numFmtId="0" fontId="18" fillId="22" borderId="16" xfId="0" applyFont="1" applyFill="1" applyBorder="1" applyAlignment="1" applyProtection="1">
      <alignment horizontal="center" vertical="center"/>
      <protection locked="0"/>
    </xf>
    <xf numFmtId="0" fontId="18" fillId="22" borderId="17" xfId="0" applyFont="1" applyFill="1" applyBorder="1" applyAlignment="1" applyProtection="1">
      <alignment horizontal="center" vertical="center"/>
      <protection locked="0"/>
    </xf>
    <xf numFmtId="0" fontId="23" fillId="22" borderId="1" xfId="0" applyFont="1" applyFill="1" applyBorder="1" applyAlignment="1" applyProtection="1">
      <alignment horizontal="left" vertical="top" wrapText="1"/>
      <protection locked="0"/>
    </xf>
    <xf numFmtId="0" fontId="23" fillId="20" borderId="10" xfId="0" applyFont="1" applyFill="1" applyBorder="1" applyAlignment="1">
      <alignment horizontal="left" vertical="top" wrapText="1"/>
    </xf>
    <xf numFmtId="0" fontId="23" fillId="20" borderId="11" xfId="0" applyFont="1" applyFill="1" applyBorder="1" applyAlignment="1">
      <alignment horizontal="left" vertical="top" wrapText="1"/>
    </xf>
    <xf numFmtId="0" fontId="18" fillId="0" borderId="0" xfId="0" applyFont="1" applyBorder="1" applyAlignment="1">
      <alignment wrapText="1"/>
    </xf>
    <xf numFmtId="0" fontId="20" fillId="0" borderId="0" xfId="0" applyFont="1" applyBorder="1" applyAlignment="1">
      <alignment horizontal="left" vertical="center" wrapText="1"/>
    </xf>
    <xf numFmtId="0" fontId="20" fillId="0" borderId="0" xfId="0" applyFont="1" applyBorder="1" applyAlignment="1">
      <alignment horizontal="left" vertical="top" wrapText="1"/>
    </xf>
    <xf numFmtId="0" fontId="23" fillId="20" borderId="31" xfId="0" applyFont="1" applyFill="1" applyBorder="1" applyAlignment="1">
      <alignment horizontal="left" vertical="top" wrapText="1"/>
    </xf>
    <xf numFmtId="0" fontId="18" fillId="0" borderId="0" xfId="0" applyFont="1" applyBorder="1" applyAlignment="1">
      <alignment vertical="center"/>
    </xf>
    <xf numFmtId="0" fontId="0" fillId="0" borderId="0" xfId="0" applyBorder="1"/>
    <xf numFmtId="0" fontId="17" fillId="0" borderId="0" xfId="0" applyFont="1" applyBorder="1" applyAlignment="1">
      <alignment wrapText="1"/>
    </xf>
    <xf numFmtId="0" fontId="18" fillId="20" borderId="3" xfId="0" applyNumberFormat="1" applyFont="1" applyFill="1" applyBorder="1" applyAlignment="1">
      <alignment horizontal="center" vertical="center"/>
    </xf>
    <xf numFmtId="0" fontId="18" fillId="20" borderId="42" xfId="0" applyNumberFormat="1" applyFont="1" applyFill="1" applyBorder="1" applyAlignment="1">
      <alignment horizontal="center" vertical="center"/>
    </xf>
    <xf numFmtId="0" fontId="18" fillId="20" borderId="4" xfId="0" applyNumberFormat="1" applyFont="1" applyFill="1" applyBorder="1" applyAlignment="1">
      <alignment horizontal="center" vertical="center"/>
    </xf>
    <xf numFmtId="164" fontId="18" fillId="20" borderId="28" xfId="0" applyNumberFormat="1" applyFont="1" applyFill="1" applyBorder="1" applyAlignment="1">
      <alignment horizontal="center" vertical="center"/>
    </xf>
    <xf numFmtId="1" fontId="18" fillId="20" borderId="28" xfId="0" applyNumberFormat="1" applyFont="1" applyFill="1" applyBorder="1" applyAlignment="1">
      <alignment horizontal="center" vertical="center"/>
    </xf>
    <xf numFmtId="0" fontId="18" fillId="20" borderId="5" xfId="0" applyNumberFormat="1" applyFont="1" applyFill="1" applyBorder="1" applyAlignment="1">
      <alignment horizontal="center" vertical="center"/>
    </xf>
    <xf numFmtId="0" fontId="18" fillId="20" borderId="6" xfId="0" applyNumberFormat="1" applyFont="1" applyFill="1" applyBorder="1" applyAlignment="1">
      <alignment horizontal="center" vertical="center"/>
    </xf>
    <xf numFmtId="0" fontId="18" fillId="20" borderId="43" xfId="0" applyNumberFormat="1" applyFont="1" applyFill="1" applyBorder="1" applyAlignment="1">
      <alignment horizontal="center" vertical="center"/>
    </xf>
    <xf numFmtId="0" fontId="18" fillId="20" borderId="7" xfId="0" applyNumberFormat="1" applyFont="1" applyFill="1" applyBorder="1" applyAlignment="1">
      <alignment horizontal="center" vertical="center"/>
    </xf>
    <xf numFmtId="0" fontId="18" fillId="20" borderId="9" xfId="0" applyFont="1" applyFill="1" applyBorder="1" applyAlignment="1">
      <alignment horizontal="center" vertical="center"/>
    </xf>
    <xf numFmtId="164" fontId="18" fillId="20" borderId="9" xfId="0" applyNumberFormat="1" applyFont="1" applyFill="1" applyBorder="1" applyAlignment="1">
      <alignment horizontal="center" vertical="center"/>
    </xf>
    <xf numFmtId="1" fontId="18" fillId="20" borderId="9" xfId="0" applyNumberFormat="1" applyFont="1" applyFill="1" applyBorder="1" applyAlignment="1">
      <alignment horizontal="center" vertical="center"/>
    </xf>
    <xf numFmtId="0" fontId="17" fillId="20" borderId="5" xfId="0" applyNumberFormat="1" applyFont="1" applyFill="1" applyBorder="1" applyAlignment="1">
      <alignment horizontal="center" vertical="center"/>
    </xf>
    <xf numFmtId="0" fontId="17" fillId="20" borderId="6" xfId="0" applyNumberFormat="1" applyFont="1" applyFill="1" applyBorder="1" applyAlignment="1">
      <alignment horizontal="center" vertical="center"/>
    </xf>
    <xf numFmtId="0" fontId="17" fillId="20" borderId="43" xfId="0" applyNumberFormat="1" applyFont="1" applyFill="1" applyBorder="1" applyAlignment="1">
      <alignment horizontal="center" vertical="center"/>
    </xf>
    <xf numFmtId="0" fontId="17" fillId="20" borderId="7" xfId="0" applyNumberFormat="1" applyFont="1" applyFill="1" applyBorder="1" applyAlignment="1">
      <alignment horizontal="center" vertical="center"/>
    </xf>
    <xf numFmtId="0" fontId="18" fillId="20" borderId="44" xfId="0" applyNumberFormat="1" applyFont="1" applyFill="1" applyBorder="1" applyAlignment="1">
      <alignment horizontal="center" vertical="center"/>
    </xf>
    <xf numFmtId="0" fontId="18" fillId="20" borderId="45" xfId="0" applyNumberFormat="1" applyFont="1" applyFill="1" applyBorder="1" applyAlignment="1">
      <alignment horizontal="center" vertical="center"/>
    </xf>
    <xf numFmtId="0" fontId="18" fillId="20" borderId="46" xfId="0" applyNumberFormat="1" applyFont="1" applyFill="1" applyBorder="1" applyAlignment="1">
      <alignment horizontal="center" vertical="center"/>
    </xf>
    <xf numFmtId="0" fontId="18" fillId="20" borderId="47" xfId="0" applyNumberFormat="1" applyFont="1" applyFill="1" applyBorder="1" applyAlignment="1">
      <alignment horizontal="center" vertical="center"/>
    </xf>
    <xf numFmtId="0" fontId="18" fillId="20" borderId="36" xfId="0" applyFont="1" applyFill="1" applyBorder="1" applyAlignment="1">
      <alignment horizontal="center" vertical="center"/>
    </xf>
    <xf numFmtId="164" fontId="18" fillId="20" borderId="36" xfId="0" applyNumberFormat="1" applyFont="1" applyFill="1" applyBorder="1" applyAlignment="1">
      <alignment horizontal="center" vertical="center"/>
    </xf>
    <xf numFmtId="1" fontId="18" fillId="20" borderId="36" xfId="0" applyNumberFormat="1" applyFont="1" applyFill="1" applyBorder="1" applyAlignment="1">
      <alignment horizontal="center" vertical="center"/>
    </xf>
    <xf numFmtId="0" fontId="18" fillId="20" borderId="9" xfId="0" applyNumberFormat="1" applyFont="1" applyFill="1" applyBorder="1" applyAlignment="1">
      <alignment horizontal="center" vertical="center"/>
    </xf>
    <xf numFmtId="0" fontId="18" fillId="20" borderId="36" xfId="0" applyNumberFormat="1" applyFont="1" applyFill="1" applyBorder="1" applyAlignment="1">
      <alignment horizontal="center" vertical="center"/>
    </xf>
    <xf numFmtId="0" fontId="11" fillId="11" borderId="10" xfId="0" applyFont="1" applyFill="1" applyBorder="1" applyAlignment="1" applyProtection="1">
      <alignment vertical="center"/>
    </xf>
    <xf numFmtId="0" fontId="19" fillId="21" borderId="31" xfId="0" applyFont="1" applyFill="1" applyBorder="1" applyAlignment="1">
      <alignment horizontal="center" vertical="top" wrapText="1"/>
    </xf>
    <xf numFmtId="0" fontId="1" fillId="11" borderId="10" xfId="0" applyFont="1" applyFill="1" applyBorder="1" applyAlignment="1">
      <alignment vertical="center"/>
    </xf>
    <xf numFmtId="0" fontId="1" fillId="11" borderId="11" xfId="0" applyFont="1" applyFill="1" applyBorder="1" applyAlignment="1">
      <alignment vertical="top"/>
    </xf>
    <xf numFmtId="0" fontId="21" fillId="16" borderId="1"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2" fillId="17" borderId="24" xfId="0" applyFont="1" applyFill="1" applyBorder="1" applyAlignment="1">
      <alignment horizontal="left" vertical="center" wrapText="1"/>
    </xf>
    <xf numFmtId="0" fontId="22" fillId="16" borderId="24" xfId="0" applyFont="1" applyFill="1" applyBorder="1" applyAlignment="1">
      <alignment horizontal="left" vertical="center" wrapText="1"/>
    </xf>
    <xf numFmtId="0" fontId="22" fillId="18" borderId="24" xfId="0" applyFont="1" applyFill="1" applyBorder="1" applyAlignment="1">
      <alignment horizontal="left" vertical="center" wrapText="1"/>
    </xf>
    <xf numFmtId="0" fontId="18" fillId="15" borderId="24" xfId="0" applyFont="1" applyFill="1" applyBorder="1" applyAlignment="1">
      <alignment horizontal="left" vertical="center" wrapText="1"/>
    </xf>
    <xf numFmtId="0" fontId="18" fillId="14" borderId="24" xfId="0" applyFont="1" applyFill="1" applyBorder="1" applyAlignment="1">
      <alignment horizontal="left" vertical="center" wrapText="1"/>
    </xf>
    <xf numFmtId="0" fontId="18" fillId="13" borderId="24" xfId="0" applyFont="1" applyFill="1" applyBorder="1" applyAlignment="1">
      <alignment horizontal="left" vertical="center" wrapText="1"/>
    </xf>
    <xf numFmtId="0" fontId="23" fillId="20" borderId="52" xfId="0" applyFont="1" applyFill="1" applyBorder="1" applyAlignment="1">
      <alignment horizontal="left" vertical="top" wrapText="1"/>
    </xf>
    <xf numFmtId="0" fontId="13" fillId="16" borderId="24" xfId="0" applyFont="1" applyFill="1" applyBorder="1" applyAlignment="1" applyProtection="1">
      <alignment horizontal="center" vertical="center" wrapText="1"/>
    </xf>
    <xf numFmtId="0" fontId="12" fillId="17" borderId="24" xfId="0" applyFont="1" applyFill="1" applyBorder="1" applyAlignment="1" applyProtection="1">
      <alignment horizontal="left" vertical="center" wrapText="1"/>
    </xf>
    <xf numFmtId="0" fontId="9" fillId="0" borderId="1" xfId="0" applyFont="1" applyBorder="1" applyAlignment="1" applyProtection="1">
      <alignment horizontal="center" vertical="center"/>
    </xf>
    <xf numFmtId="0" fontId="13" fillId="18" borderId="24" xfId="0" applyFont="1" applyFill="1" applyBorder="1" applyAlignment="1" applyProtection="1">
      <alignment horizontal="center" vertical="center" wrapText="1"/>
    </xf>
    <xf numFmtId="0" fontId="12" fillId="19" borderId="24" xfId="0" applyFont="1" applyFill="1" applyBorder="1" applyAlignment="1" applyProtection="1">
      <alignment horizontal="left" vertical="center" wrapText="1"/>
    </xf>
    <xf numFmtId="0" fontId="15" fillId="14" borderId="24" xfId="0" applyFont="1" applyFill="1" applyBorder="1" applyAlignment="1" applyProtection="1">
      <alignment horizontal="center" vertical="center" wrapText="1"/>
    </xf>
    <xf numFmtId="0" fontId="9" fillId="15" borderId="24" xfId="0" applyFont="1" applyFill="1" applyBorder="1" applyAlignment="1" applyProtection="1">
      <alignment horizontal="left" vertical="center" wrapText="1"/>
    </xf>
    <xf numFmtId="0" fontId="15" fillId="12" borderId="24" xfId="0" applyFont="1" applyFill="1" applyBorder="1" applyAlignment="1" applyProtection="1">
      <alignment horizontal="center" vertical="center" wrapText="1"/>
    </xf>
    <xf numFmtId="0" fontId="9" fillId="13" borderId="24" xfId="0" applyFont="1" applyFill="1" applyBorder="1" applyAlignment="1" applyProtection="1">
      <alignment horizontal="left" vertical="center" wrapText="1"/>
    </xf>
    <xf numFmtId="0" fontId="21" fillId="18" borderId="1" xfId="0" applyFont="1" applyFill="1" applyBorder="1" applyAlignment="1">
      <alignment horizontal="center" vertical="center" wrapText="1"/>
    </xf>
    <xf numFmtId="0" fontId="20" fillId="12" borderId="1" xfId="0" applyFont="1" applyFill="1" applyBorder="1" applyAlignment="1">
      <alignment horizontal="center" vertical="center" wrapText="1"/>
    </xf>
    <xf numFmtId="0" fontId="1" fillId="11" borderId="29" xfId="0" applyFont="1" applyFill="1" applyBorder="1" applyAlignment="1">
      <alignment vertical="top"/>
    </xf>
    <xf numFmtId="0" fontId="19" fillId="11" borderId="31" xfId="0" applyFont="1" applyFill="1" applyBorder="1" applyAlignment="1">
      <alignment vertical="top"/>
    </xf>
    <xf numFmtId="0" fontId="19" fillId="11" borderId="31" xfId="0" applyFont="1" applyFill="1" applyBorder="1" applyAlignment="1">
      <alignment vertical="top" wrapText="1"/>
    </xf>
    <xf numFmtId="0" fontId="20" fillId="12" borderId="24" xfId="0" applyFont="1" applyFill="1" applyBorder="1" applyAlignment="1">
      <alignment horizontal="center" vertical="center" wrapText="1"/>
    </xf>
    <xf numFmtId="0" fontId="22" fillId="19" borderId="1" xfId="0" applyFont="1" applyFill="1" applyBorder="1" applyAlignment="1">
      <alignment horizontal="left" vertical="center" wrapText="1"/>
    </xf>
    <xf numFmtId="0" fontId="18" fillId="13" borderId="1" xfId="0" applyFont="1" applyFill="1" applyBorder="1" applyAlignment="1">
      <alignment horizontal="left" vertical="center" wrapText="1"/>
    </xf>
    <xf numFmtId="0" fontId="23" fillId="23" borderId="1" xfId="0" applyFont="1" applyFill="1" applyBorder="1" applyAlignment="1">
      <alignment horizontal="center" vertical="center" wrapText="1"/>
    </xf>
    <xf numFmtId="0" fontId="23" fillId="22" borderId="1" xfId="0" applyFont="1" applyFill="1" applyBorder="1" applyAlignment="1">
      <alignment horizontal="left" vertical="center" wrapText="1"/>
    </xf>
    <xf numFmtId="0" fontId="23" fillId="14" borderId="1" xfId="0" applyFont="1" applyFill="1" applyBorder="1" applyAlignment="1">
      <alignment horizontal="center" vertical="center" wrapText="1"/>
    </xf>
    <xf numFmtId="0" fontId="23" fillId="15" borderId="1" xfId="0" applyFont="1" applyFill="1" applyBorder="1" applyAlignment="1">
      <alignment horizontal="left" vertical="center" wrapText="1"/>
    </xf>
    <xf numFmtId="0" fontId="22" fillId="16" borderId="1" xfId="0" applyFont="1" applyFill="1" applyBorder="1" applyAlignment="1">
      <alignment horizontal="center" vertical="center" wrapText="1"/>
    </xf>
    <xf numFmtId="0" fontId="22" fillId="25" borderId="1" xfId="0" applyFont="1" applyFill="1" applyBorder="1" applyAlignment="1">
      <alignment horizontal="center" vertical="center" wrapText="1"/>
    </xf>
    <xf numFmtId="0" fontId="22" fillId="24" borderId="1" xfId="0" applyFont="1" applyFill="1" applyBorder="1" applyAlignment="1">
      <alignment horizontal="left" vertical="center" wrapText="1"/>
    </xf>
    <xf numFmtId="0" fontId="17" fillId="0" borderId="0" xfId="0" applyFont="1" applyBorder="1"/>
    <xf numFmtId="0" fontId="18" fillId="0" borderId="30" xfId="0" applyFont="1" applyBorder="1"/>
    <xf numFmtId="0" fontId="23" fillId="15" borderId="36" xfId="0" applyFont="1" applyFill="1" applyBorder="1" applyAlignment="1">
      <alignment horizontal="left" vertical="center" wrapText="1"/>
    </xf>
    <xf numFmtId="0" fontId="22" fillId="17" borderId="51" xfId="0" applyFont="1" applyFill="1" applyBorder="1" applyAlignment="1">
      <alignment horizontal="left" vertical="center" wrapText="1"/>
    </xf>
    <xf numFmtId="0" fontId="22" fillId="16" borderId="9" xfId="0" applyFont="1" applyFill="1" applyBorder="1" applyAlignment="1">
      <alignment horizontal="center" vertical="center" wrapText="1"/>
    </xf>
    <xf numFmtId="0" fontId="23" fillId="14" borderId="9" xfId="0" applyFont="1" applyFill="1" applyBorder="1" applyAlignment="1">
      <alignment horizontal="center" vertical="center" wrapText="1"/>
    </xf>
    <xf numFmtId="0" fontId="22" fillId="25" borderId="9" xfId="0" applyFont="1" applyFill="1" applyBorder="1" applyAlignment="1">
      <alignment horizontal="center" vertical="center" wrapText="1"/>
    </xf>
    <xf numFmtId="0" fontId="23" fillId="23" borderId="9" xfId="0" applyFont="1" applyFill="1" applyBorder="1" applyAlignment="1">
      <alignment horizontal="center" vertical="center" wrapText="1"/>
    </xf>
    <xf numFmtId="0" fontId="4" fillId="26" borderId="41" xfId="71" applyFill="1" applyBorder="1" applyAlignment="1" applyProtection="1">
      <alignment horizontal="center"/>
      <protection locked="0"/>
    </xf>
    <xf numFmtId="0" fontId="4" fillId="27" borderId="41" xfId="71" applyFill="1" applyBorder="1" applyAlignment="1" applyProtection="1">
      <alignment horizontal="center"/>
      <protection locked="0"/>
    </xf>
    <xf numFmtId="0" fontId="4" fillId="26" borderId="41" xfId="71" applyFont="1" applyFill="1" applyBorder="1" applyAlignment="1" applyProtection="1">
      <alignment horizontal="center"/>
      <protection locked="0"/>
    </xf>
    <xf numFmtId="0" fontId="0" fillId="0" borderId="0" xfId="0" applyFont="1" applyProtection="1"/>
    <xf numFmtId="0" fontId="7" fillId="26" borderId="41" xfId="0" applyFont="1" applyFill="1" applyBorder="1" applyAlignment="1" applyProtection="1">
      <alignment horizontal="left" wrapText="1"/>
    </xf>
    <xf numFmtId="0" fontId="7" fillId="27" borderId="41" xfId="0" applyFont="1" applyFill="1" applyBorder="1" applyAlignment="1" applyProtection="1">
      <alignment horizontal="left" wrapText="1"/>
    </xf>
    <xf numFmtId="0" fontId="9" fillId="20" borderId="15" xfId="0" applyNumberFormat="1" applyFont="1" applyFill="1" applyBorder="1" applyAlignment="1" applyProtection="1">
      <alignment horizontal="center" vertical="center"/>
    </xf>
    <xf numFmtId="0" fontId="9" fillId="20" borderId="16" xfId="0" applyNumberFormat="1" applyFont="1" applyFill="1" applyBorder="1" applyAlignment="1" applyProtection="1">
      <alignment horizontal="center" vertical="center"/>
    </xf>
    <xf numFmtId="0" fontId="9" fillId="20" borderId="17" xfId="0" applyNumberFormat="1" applyFont="1" applyFill="1" applyBorder="1" applyAlignment="1" applyProtection="1">
      <alignment horizontal="center" vertical="center"/>
    </xf>
    <xf numFmtId="0" fontId="9" fillId="20" borderId="1" xfId="0" applyFont="1" applyFill="1" applyBorder="1" applyAlignment="1" applyProtection="1">
      <alignment horizontal="center" vertical="center"/>
    </xf>
    <xf numFmtId="0" fontId="18" fillId="22" borderId="28" xfId="0" applyFont="1" applyFill="1" applyBorder="1" applyAlignment="1" applyProtection="1">
      <alignment horizontal="center" vertical="center"/>
      <protection locked="0"/>
    </xf>
    <xf numFmtId="0" fontId="18" fillId="22" borderId="9" xfId="0" applyFont="1" applyFill="1" applyBorder="1" applyAlignment="1" applyProtection="1">
      <alignment horizontal="center" vertical="center"/>
      <protection locked="0"/>
    </xf>
    <xf numFmtId="0" fontId="18" fillId="22" borderId="36" xfId="0" applyFont="1" applyFill="1" applyBorder="1" applyAlignment="1" applyProtection="1">
      <alignment horizontal="center" vertical="center"/>
      <protection locked="0"/>
    </xf>
    <xf numFmtId="0" fontId="18" fillId="20" borderId="51" xfId="0" applyFont="1" applyFill="1" applyBorder="1" applyAlignment="1">
      <alignment horizontal="center" vertical="center"/>
    </xf>
    <xf numFmtId="0" fontId="11" fillId="11" borderId="8" xfId="0" applyFont="1" applyFill="1" applyBorder="1" applyAlignment="1" applyProtection="1">
      <alignment horizontal="center" vertical="center"/>
    </xf>
    <xf numFmtId="0" fontId="11" fillId="11" borderId="13" xfId="0" applyFont="1" applyFill="1" applyBorder="1" applyAlignment="1" applyProtection="1">
      <alignment horizontal="center" vertical="center"/>
    </xf>
    <xf numFmtId="0" fontId="11" fillId="11" borderId="14" xfId="0" applyFont="1" applyFill="1" applyBorder="1" applyAlignment="1" applyProtection="1">
      <alignment horizontal="center" vertical="center"/>
    </xf>
    <xf numFmtId="0" fontId="26" fillId="17" borderId="1" xfId="0" applyFont="1" applyFill="1" applyBorder="1" applyAlignment="1" applyProtection="1">
      <alignment horizontal="center" vertical="center" textRotation="90"/>
    </xf>
    <xf numFmtId="0" fontId="26" fillId="19" borderId="1" xfId="0" applyFont="1" applyFill="1" applyBorder="1" applyAlignment="1" applyProtection="1">
      <alignment horizontal="center" vertical="center" textRotation="90"/>
    </xf>
    <xf numFmtId="0" fontId="25" fillId="15" borderId="1" xfId="0" applyFont="1" applyFill="1" applyBorder="1" applyAlignment="1" applyProtection="1">
      <alignment horizontal="center" vertical="center" textRotation="90"/>
    </xf>
    <xf numFmtId="0" fontId="25" fillId="13" borderId="1" xfId="0" applyFont="1" applyFill="1" applyBorder="1" applyAlignment="1" applyProtection="1">
      <alignment horizontal="center" vertical="center" textRotation="90"/>
    </xf>
    <xf numFmtId="0" fontId="11" fillId="11" borderId="12" xfId="0" applyFont="1" applyFill="1" applyBorder="1" applyAlignment="1" applyProtection="1">
      <alignment horizontal="center" vertical="center"/>
    </xf>
    <xf numFmtId="0" fontId="11" fillId="11" borderId="24" xfId="0" applyFont="1" applyFill="1" applyBorder="1" applyAlignment="1" applyProtection="1">
      <alignment horizontal="center" vertical="center" wrapText="1"/>
    </xf>
    <xf numFmtId="0" fontId="11" fillId="11" borderId="26" xfId="0" applyFont="1" applyFill="1" applyBorder="1" applyAlignment="1" applyProtection="1">
      <alignment horizontal="center" vertical="center" wrapText="1"/>
    </xf>
    <xf numFmtId="0" fontId="11" fillId="11" borderId="25" xfId="0" applyFont="1" applyFill="1" applyBorder="1" applyAlignment="1" applyProtection="1">
      <alignment horizontal="center" vertical="center" wrapText="1"/>
    </xf>
    <xf numFmtId="0" fontId="32" fillId="0" borderId="0" xfId="71" applyFont="1" applyAlignment="1" applyProtection="1">
      <alignment horizontal="left" vertical="center"/>
      <protection locked="0"/>
    </xf>
    <xf numFmtId="0" fontId="27" fillId="13" borderId="31" xfId="0" applyFont="1" applyFill="1" applyBorder="1" applyAlignment="1">
      <alignment horizontal="center" vertical="center" textRotation="90"/>
    </xf>
    <xf numFmtId="0" fontId="27" fillId="13" borderId="11" xfId="0" applyFont="1" applyFill="1" applyBorder="1" applyAlignment="1">
      <alignment horizontal="center" vertical="center" textRotation="90"/>
    </xf>
    <xf numFmtId="0" fontId="19" fillId="11" borderId="22" xfId="0" applyFont="1" applyFill="1" applyBorder="1" applyAlignment="1">
      <alignment horizontal="center" vertical="center"/>
    </xf>
    <xf numFmtId="0" fontId="19" fillId="11" borderId="18" xfId="0" applyFont="1" applyFill="1" applyBorder="1" applyAlignment="1">
      <alignment horizontal="center" vertical="center"/>
    </xf>
    <xf numFmtId="0" fontId="19" fillId="11" borderId="23" xfId="0" applyFont="1" applyFill="1" applyBorder="1" applyAlignment="1">
      <alignment horizontal="center" vertical="center"/>
    </xf>
    <xf numFmtId="0" fontId="32" fillId="0" borderId="0" xfId="71" applyFont="1" applyAlignment="1" applyProtection="1">
      <alignment horizontal="left" vertical="top"/>
      <protection locked="0"/>
    </xf>
    <xf numFmtId="0" fontId="24" fillId="0" borderId="0" xfId="0" applyFont="1" applyAlignment="1">
      <alignment horizontal="left" vertical="top" wrapText="1"/>
    </xf>
    <xf numFmtId="0" fontId="28" fillId="17" borderId="10" xfId="0" applyFont="1" applyFill="1" applyBorder="1" applyAlignment="1">
      <alignment horizontal="center" vertical="center" textRotation="90"/>
    </xf>
    <xf numFmtId="0" fontId="28" fillId="17" borderId="31" xfId="0" applyFont="1" applyFill="1" applyBorder="1" applyAlignment="1">
      <alignment horizontal="center" vertical="center" textRotation="90"/>
    </xf>
    <xf numFmtId="0" fontId="28" fillId="17" borderId="11" xfId="0" applyFont="1" applyFill="1" applyBorder="1" applyAlignment="1">
      <alignment horizontal="center" vertical="center" textRotation="90"/>
    </xf>
    <xf numFmtId="0" fontId="28" fillId="19" borderId="10" xfId="0" applyFont="1" applyFill="1" applyBorder="1" applyAlignment="1">
      <alignment horizontal="center" vertical="center" textRotation="90"/>
    </xf>
    <xf numFmtId="0" fontId="28" fillId="19" borderId="31" xfId="0" applyFont="1" applyFill="1" applyBorder="1" applyAlignment="1">
      <alignment horizontal="center" vertical="center" textRotation="90"/>
    </xf>
    <xf numFmtId="0" fontId="28" fillId="19" borderId="11" xfId="0" applyFont="1" applyFill="1" applyBorder="1" applyAlignment="1">
      <alignment horizontal="center" vertical="center" textRotation="90"/>
    </xf>
    <xf numFmtId="0" fontId="27" fillId="15" borderId="10" xfId="0" applyFont="1" applyFill="1" applyBorder="1" applyAlignment="1">
      <alignment horizontal="center" vertical="center" textRotation="90"/>
    </xf>
    <xf numFmtId="0" fontId="27" fillId="15" borderId="31" xfId="0" applyFont="1" applyFill="1" applyBorder="1" applyAlignment="1">
      <alignment horizontal="center" vertical="center" textRotation="90"/>
    </xf>
    <xf numFmtId="0" fontId="27" fillId="15" borderId="11" xfId="0" applyFont="1" applyFill="1" applyBorder="1" applyAlignment="1">
      <alignment horizontal="center" vertical="center" textRotation="90"/>
    </xf>
    <xf numFmtId="0" fontId="28" fillId="19" borderId="1" xfId="0" applyFont="1" applyFill="1" applyBorder="1" applyAlignment="1">
      <alignment horizontal="center" vertical="center" textRotation="90"/>
    </xf>
    <xf numFmtId="0" fontId="26" fillId="19" borderId="31" xfId="0" applyFont="1" applyFill="1" applyBorder="1" applyAlignment="1">
      <alignment horizontal="center" vertical="center" textRotation="90"/>
    </xf>
    <xf numFmtId="0" fontId="26" fillId="19" borderId="11" xfId="0" applyFont="1" applyFill="1" applyBorder="1" applyAlignment="1">
      <alignment horizontal="center" vertical="center" textRotation="90"/>
    </xf>
    <xf numFmtId="0" fontId="25" fillId="15" borderId="10" xfId="0" applyFont="1" applyFill="1" applyBorder="1" applyAlignment="1">
      <alignment horizontal="center" vertical="center" textRotation="90"/>
    </xf>
    <xf numFmtId="0" fontId="25" fillId="15" borderId="31" xfId="0" applyFont="1" applyFill="1" applyBorder="1" applyAlignment="1">
      <alignment horizontal="center" vertical="center" textRotation="90"/>
    </xf>
    <xf numFmtId="0" fontId="25" fillId="13" borderId="1" xfId="0" applyFont="1" applyFill="1" applyBorder="1" applyAlignment="1">
      <alignment horizontal="center" vertical="center" textRotation="90"/>
    </xf>
    <xf numFmtId="0" fontId="19" fillId="21" borderId="24" xfId="0" applyFont="1" applyFill="1" applyBorder="1" applyAlignment="1">
      <alignment horizontal="center" vertical="center" wrapText="1"/>
    </xf>
    <xf numFmtId="0" fontId="19" fillId="21" borderId="26" xfId="0" applyFont="1" applyFill="1" applyBorder="1" applyAlignment="1">
      <alignment horizontal="center" vertical="center" wrapText="1"/>
    </xf>
    <xf numFmtId="0" fontId="19" fillId="21" borderId="25" xfId="0" applyFont="1" applyFill="1" applyBorder="1" applyAlignment="1">
      <alignment horizontal="center" vertical="center" wrapText="1"/>
    </xf>
    <xf numFmtId="0" fontId="19" fillId="11" borderId="1" xfId="0" applyFont="1" applyFill="1" applyBorder="1" applyAlignment="1">
      <alignment horizontal="center" vertical="center"/>
    </xf>
    <xf numFmtId="0" fontId="17" fillId="2" borderId="26" xfId="0" applyFont="1" applyFill="1" applyBorder="1" applyAlignment="1">
      <alignment horizontal="center" vertical="center"/>
    </xf>
    <xf numFmtId="0" fontId="17" fillId="2" borderId="25" xfId="0" applyFont="1" applyFill="1" applyBorder="1" applyAlignment="1">
      <alignment horizontal="center" vertical="center"/>
    </xf>
    <xf numFmtId="0" fontId="28" fillId="17" borderId="1" xfId="0" applyFont="1" applyFill="1" applyBorder="1" applyAlignment="1">
      <alignment horizontal="center" vertical="center" textRotation="90"/>
    </xf>
    <xf numFmtId="0" fontId="25" fillId="15" borderId="1" xfId="0" applyFont="1" applyFill="1" applyBorder="1" applyAlignment="1">
      <alignment horizontal="center" vertical="center" textRotation="90"/>
    </xf>
    <xf numFmtId="0" fontId="25" fillId="15" borderId="11" xfId="0" applyFont="1" applyFill="1" applyBorder="1" applyAlignment="1">
      <alignment horizontal="center" vertical="center" textRotation="90"/>
    </xf>
    <xf numFmtId="0" fontId="25" fillId="13" borderId="10" xfId="0" applyFont="1" applyFill="1" applyBorder="1" applyAlignment="1">
      <alignment horizontal="center" vertical="center" textRotation="90"/>
    </xf>
    <xf numFmtId="0" fontId="25" fillId="13" borderId="11" xfId="0" applyFont="1" applyFill="1" applyBorder="1" applyAlignment="1">
      <alignment horizontal="center" vertical="center" textRotation="90"/>
    </xf>
    <xf numFmtId="0" fontId="26" fillId="19" borderId="1" xfId="0" applyFont="1" applyFill="1" applyBorder="1" applyAlignment="1">
      <alignment horizontal="center" vertical="center" textRotation="90"/>
    </xf>
    <xf numFmtId="0" fontId="19" fillId="11" borderId="26" xfId="0" applyFont="1" applyFill="1" applyBorder="1" applyAlignment="1">
      <alignment horizontal="center" vertical="center"/>
    </xf>
    <xf numFmtId="0" fontId="17" fillId="2" borderId="1" xfId="0" applyFont="1" applyFill="1" applyBorder="1" applyAlignment="1">
      <alignment horizontal="center" vertical="center"/>
    </xf>
    <xf numFmtId="0" fontId="27" fillId="15" borderId="1" xfId="0" applyFont="1" applyFill="1" applyBorder="1" applyAlignment="1">
      <alignment horizontal="center" vertical="center" textRotation="90"/>
    </xf>
    <xf numFmtId="0" fontId="25" fillId="13" borderId="31" xfId="0" applyFont="1" applyFill="1" applyBorder="1" applyAlignment="1">
      <alignment horizontal="center" vertical="center" textRotation="90"/>
    </xf>
    <xf numFmtId="0" fontId="19" fillId="11" borderId="24" xfId="0" applyFont="1" applyFill="1" applyBorder="1" applyAlignment="1">
      <alignment horizontal="center" vertical="center"/>
    </xf>
    <xf numFmtId="0" fontId="26" fillId="24" borderId="1" xfId="0" applyFont="1" applyFill="1" applyBorder="1" applyAlignment="1">
      <alignment horizontal="center" vertical="center" textRotation="90"/>
    </xf>
    <xf numFmtId="0" fontId="30" fillId="22" borderId="1" xfId="0" applyFont="1" applyFill="1" applyBorder="1" applyAlignment="1">
      <alignment horizontal="center" vertical="center" textRotation="90"/>
    </xf>
    <xf numFmtId="0" fontId="30" fillId="15" borderId="1" xfId="0" applyFont="1" applyFill="1" applyBorder="1" applyAlignment="1">
      <alignment horizontal="center" vertical="center" textRotation="90"/>
    </xf>
    <xf numFmtId="0" fontId="26" fillId="17" borderId="1" xfId="0" applyFont="1" applyFill="1" applyBorder="1" applyAlignment="1">
      <alignment horizontal="center" vertical="center" textRotation="90"/>
    </xf>
    <xf numFmtId="2" fontId="18" fillId="20" borderId="49" xfId="0" applyNumberFormat="1" applyFont="1" applyFill="1" applyBorder="1" applyAlignment="1">
      <alignment horizontal="center" vertical="center"/>
    </xf>
    <xf numFmtId="2" fontId="18" fillId="20" borderId="50" xfId="0" applyNumberFormat="1" applyFont="1" applyFill="1" applyBorder="1" applyAlignment="1">
      <alignment horizontal="center" vertical="center"/>
    </xf>
    <xf numFmtId="0" fontId="19" fillId="11" borderId="12" xfId="0" applyFont="1" applyFill="1" applyBorder="1" applyAlignment="1">
      <alignment horizontal="center" vertical="center"/>
    </xf>
    <xf numFmtId="0" fontId="19" fillId="11" borderId="13" xfId="0" applyFont="1" applyFill="1" applyBorder="1" applyAlignment="1">
      <alignment horizontal="center" vertical="center"/>
    </xf>
    <xf numFmtId="0" fontId="19" fillId="11" borderId="14" xfId="0" applyFont="1" applyFill="1" applyBorder="1" applyAlignment="1">
      <alignment horizontal="center" vertical="center"/>
    </xf>
    <xf numFmtId="0" fontId="19" fillId="11" borderId="24" xfId="0" applyFont="1" applyFill="1" applyBorder="1" applyAlignment="1">
      <alignment horizontal="center" vertical="center" wrapText="1"/>
    </xf>
    <xf numFmtId="0" fontId="19" fillId="11" borderId="26" xfId="0" applyFont="1" applyFill="1" applyBorder="1" applyAlignment="1">
      <alignment horizontal="center" vertical="center" wrapText="1"/>
    </xf>
    <xf numFmtId="0" fontId="19" fillId="11" borderId="25" xfId="0" applyFont="1" applyFill="1" applyBorder="1" applyAlignment="1">
      <alignment horizontal="center" vertical="center" wrapText="1"/>
    </xf>
    <xf numFmtId="0" fontId="19" fillId="11" borderId="8" xfId="0" applyFont="1" applyFill="1" applyBorder="1" applyAlignment="1">
      <alignment horizontal="center" vertical="center"/>
    </xf>
    <xf numFmtId="2" fontId="18" fillId="20" borderId="48" xfId="0" applyNumberFormat="1" applyFont="1" applyFill="1" applyBorder="1" applyAlignment="1">
      <alignment horizontal="center" vertical="center"/>
    </xf>
    <xf numFmtId="2" fontId="18" fillId="20" borderId="28" xfId="0" applyNumberFormat="1" applyFont="1" applyFill="1" applyBorder="1" applyAlignment="1">
      <alignment horizontal="center" vertical="center"/>
    </xf>
    <xf numFmtId="2" fontId="18" fillId="20" borderId="9" xfId="0" applyNumberFormat="1" applyFont="1" applyFill="1" applyBorder="1" applyAlignment="1">
      <alignment horizontal="center" vertical="center"/>
    </xf>
    <xf numFmtId="2" fontId="18" fillId="20" borderId="36"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26" fillId="24" borderId="9" xfId="0" applyFont="1" applyFill="1" applyBorder="1" applyAlignment="1">
      <alignment horizontal="center" vertical="center" textRotation="90"/>
    </xf>
    <xf numFmtId="0" fontId="26" fillId="24" borderId="36" xfId="0" applyFont="1" applyFill="1" applyBorder="1" applyAlignment="1">
      <alignment horizontal="center" vertical="center" textRotation="90"/>
    </xf>
    <xf numFmtId="0" fontId="30" fillId="22" borderId="28" xfId="0" applyFont="1" applyFill="1" applyBorder="1" applyAlignment="1">
      <alignment horizontal="center" vertical="center" textRotation="90"/>
    </xf>
    <xf numFmtId="0" fontId="30" fillId="22" borderId="9" xfId="0" applyFont="1" applyFill="1" applyBorder="1" applyAlignment="1">
      <alignment horizontal="center" vertical="center" textRotation="90"/>
    </xf>
    <xf numFmtId="0" fontId="30" fillId="15" borderId="9" xfId="0" applyFont="1" applyFill="1" applyBorder="1" applyAlignment="1">
      <alignment horizontal="center" vertical="center" textRotation="90"/>
    </xf>
    <xf numFmtId="0" fontId="26" fillId="17" borderId="9" xfId="0" applyFont="1" applyFill="1" applyBorder="1" applyAlignment="1">
      <alignment horizontal="center" vertical="center" textRotation="90"/>
    </xf>
    <xf numFmtId="164" fontId="17" fillId="28" borderId="9" xfId="0" applyNumberFormat="1" applyFont="1" applyFill="1" applyBorder="1" applyAlignment="1" applyProtection="1">
      <alignment horizontal="center" vertical="center"/>
      <protection locked="0"/>
    </xf>
    <xf numFmtId="164" fontId="17" fillId="28" borderId="36" xfId="0" applyNumberFormat="1" applyFont="1" applyFill="1" applyBorder="1" applyAlignment="1" applyProtection="1">
      <alignment horizontal="center" vertical="center"/>
      <protection locked="0"/>
    </xf>
    <xf numFmtId="164" fontId="17" fillId="0" borderId="48" xfId="0" applyNumberFormat="1" applyFont="1" applyBorder="1" applyAlignment="1">
      <alignment horizontal="center" vertical="center"/>
    </xf>
    <xf numFmtId="164" fontId="17" fillId="0" borderId="49" xfId="0" applyNumberFormat="1" applyFont="1" applyBorder="1" applyAlignment="1">
      <alignment horizontal="center" vertical="center"/>
    </xf>
    <xf numFmtId="164" fontId="17" fillId="0" borderId="50" xfId="0" applyNumberFormat="1" applyFont="1" applyBorder="1" applyAlignment="1">
      <alignment horizontal="center" vertical="center"/>
    </xf>
    <xf numFmtId="164" fontId="17" fillId="28" borderId="28" xfId="0" applyNumberFormat="1" applyFont="1" applyFill="1" applyBorder="1" applyAlignment="1" applyProtection="1">
      <alignment horizontal="center" vertical="center"/>
      <protection locked="0"/>
    </xf>
    <xf numFmtId="0" fontId="28" fillId="19" borderId="30" xfId="0" applyFont="1" applyFill="1" applyBorder="1" applyAlignment="1">
      <alignment horizontal="center" vertical="center" textRotation="90"/>
    </xf>
    <xf numFmtId="0" fontId="27" fillId="15" borderId="30" xfId="0" applyFont="1" applyFill="1" applyBorder="1" applyAlignment="1">
      <alignment horizontal="center" vertical="center" textRotation="90"/>
    </xf>
    <xf numFmtId="0" fontId="27" fillId="13" borderId="30" xfId="0" applyFont="1" applyFill="1" applyBorder="1" applyAlignment="1">
      <alignment horizontal="center" vertical="center" textRotation="90"/>
    </xf>
    <xf numFmtId="0" fontId="19" fillId="11" borderId="25" xfId="0" applyFont="1" applyFill="1" applyBorder="1" applyAlignment="1">
      <alignment horizontal="center" vertical="center"/>
    </xf>
    <xf numFmtId="0" fontId="28" fillId="17" borderId="30" xfId="0" applyFont="1" applyFill="1" applyBorder="1" applyAlignment="1">
      <alignment horizontal="center" vertical="center" textRotation="90"/>
    </xf>
    <xf numFmtId="0" fontId="32" fillId="0" borderId="0" xfId="71" applyFont="1" applyAlignment="1">
      <alignment horizontal="lef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9" xfId="0" applyFont="1" applyFill="1" applyBorder="1" applyAlignment="1">
      <alignment horizontal="center" vertical="center"/>
    </xf>
  </cellXfs>
  <cellStyles count="9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mruColors>
      <color rgb="FFF8F8F8"/>
      <color rgb="FFFFFF66"/>
      <color rgb="FFFF8F8F"/>
      <color rgb="FFFF0000"/>
      <color rgb="FFF0A2A2"/>
      <color rgb="FFCC0000"/>
      <color rgb="FFFF3300"/>
      <color rgb="FF000000"/>
      <color rgb="FFF4B9B9"/>
      <color rgb="FFFF5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4.1511561802931439E-2"/>
          <c:y val="4.4986665357839767E-2"/>
          <c:w val="0.94191737715132717"/>
          <c:h val="0.87389825477806526"/>
        </c:manualLayout>
      </c:layout>
      <c:bar3DChart>
        <c:barDir val="col"/>
        <c:grouping val="clustered"/>
        <c:varyColors val="0"/>
        <c:ser>
          <c:idx val="0"/>
          <c:order val="0"/>
          <c:tx>
            <c:strRef>
              <c:f>Tabellenbeschriftung!$D$1</c:f>
              <c:strCache>
                <c:ptCount val="1"/>
                <c:pt idx="0">
                  <c:v>Ist-Zustand</c:v>
                </c:pt>
              </c:strCache>
            </c:strRef>
          </c:tx>
          <c:invertIfNegative val="0"/>
          <c:dLbls>
            <c:delete val="1"/>
          </c:dLbls>
          <c:cat>
            <c:strRef>
              <c:f>Tabellenbeschriftung!$C$2:$C$5</c:f>
              <c:strCache>
                <c:ptCount val="4"/>
                <c:pt idx="0">
                  <c:v>IT-GRC</c:v>
                </c:pt>
                <c:pt idx="1">
                  <c:v>IT-Servicemgmt.</c:v>
                </c:pt>
                <c:pt idx="2">
                  <c:v>IT-Ressourcenmgmt.</c:v>
                </c:pt>
                <c:pt idx="3">
                  <c:v>IT-Projekt -Projektportfoliomgmt.</c:v>
                </c:pt>
              </c:strCache>
            </c:strRef>
          </c:cat>
          <c:val>
            <c:numRef>
              <c:f>Tabellenbeschriftung!$D$2:$D$5</c:f>
              <c:numCache>
                <c:formatCode>0.00</c:formatCode>
                <c:ptCount val="4"/>
                <c:pt idx="0">
                  <c:v>0</c:v>
                </c:pt>
                <c:pt idx="1">
                  <c:v>0</c:v>
                </c:pt>
                <c:pt idx="2">
                  <c:v>0</c:v>
                </c:pt>
                <c:pt idx="3">
                  <c:v>0</c:v>
                </c:pt>
              </c:numCache>
            </c:numRef>
          </c:val>
        </c:ser>
        <c:ser>
          <c:idx val="1"/>
          <c:order val="1"/>
          <c:tx>
            <c:strRef>
              <c:f>Tabellenbeschriftung!$E$1</c:f>
              <c:strCache>
                <c:ptCount val="1"/>
                <c:pt idx="0">
                  <c:v>Empfehlung BSG</c:v>
                </c:pt>
              </c:strCache>
            </c:strRef>
          </c:tx>
          <c:invertIfNegative val="0"/>
          <c:dLbls>
            <c:delete val="1"/>
          </c:dLbls>
          <c:cat>
            <c:strRef>
              <c:f>Tabellenbeschriftung!$C$2:$C$5</c:f>
              <c:strCache>
                <c:ptCount val="4"/>
                <c:pt idx="0">
                  <c:v>IT-GRC</c:v>
                </c:pt>
                <c:pt idx="1">
                  <c:v>IT-Servicemgmt.</c:v>
                </c:pt>
                <c:pt idx="2">
                  <c:v>IT-Ressourcenmgmt.</c:v>
                </c:pt>
                <c:pt idx="3">
                  <c:v>IT-Projekt -Projektportfoliomgmt.</c:v>
                </c:pt>
              </c:strCache>
            </c:strRef>
          </c:cat>
          <c:val>
            <c:numRef>
              <c:f>Tabellenbeschriftung!$E$2:$E$5</c:f>
              <c:numCache>
                <c:formatCode>0.00</c:formatCode>
                <c:ptCount val="4"/>
                <c:pt idx="0">
                  <c:v>0</c:v>
                </c:pt>
                <c:pt idx="1">
                  <c:v>0</c:v>
                </c:pt>
                <c:pt idx="2">
                  <c:v>0</c:v>
                </c:pt>
                <c:pt idx="3">
                  <c:v>0</c:v>
                </c:pt>
              </c:numCache>
            </c:numRef>
          </c:val>
        </c:ser>
        <c:dLbls>
          <c:showLegendKey val="0"/>
          <c:showVal val="1"/>
          <c:showCatName val="0"/>
          <c:showSerName val="0"/>
          <c:showPercent val="0"/>
          <c:showBubbleSize val="0"/>
        </c:dLbls>
        <c:gapWidth val="75"/>
        <c:shape val="box"/>
        <c:axId val="87370368"/>
        <c:axId val="87388544"/>
        <c:axId val="0"/>
      </c:bar3DChart>
      <c:catAx>
        <c:axId val="87370368"/>
        <c:scaling>
          <c:orientation val="minMax"/>
        </c:scaling>
        <c:delete val="0"/>
        <c:axPos val="b"/>
        <c:numFmt formatCode="General" sourceLinked="1"/>
        <c:majorTickMark val="none"/>
        <c:minorTickMark val="none"/>
        <c:tickLblPos val="nextTo"/>
        <c:crossAx val="87388544"/>
        <c:crosses val="autoZero"/>
        <c:auto val="1"/>
        <c:lblAlgn val="ctr"/>
        <c:lblOffset val="100"/>
        <c:noMultiLvlLbl val="0"/>
      </c:catAx>
      <c:valAx>
        <c:axId val="87388544"/>
        <c:scaling>
          <c:orientation val="minMax"/>
          <c:max val="5"/>
        </c:scaling>
        <c:delete val="0"/>
        <c:axPos val="l"/>
        <c:majorGridlines/>
        <c:numFmt formatCode="0.00" sourceLinked="1"/>
        <c:majorTickMark val="none"/>
        <c:minorTickMark val="none"/>
        <c:tickLblPos val="nextTo"/>
        <c:crossAx val="87370368"/>
        <c:crosses val="autoZero"/>
        <c:crossBetween val="between"/>
      </c:valAx>
    </c:plotArea>
    <c:legend>
      <c:legendPos val="b"/>
      <c:overlay val="0"/>
    </c:legend>
    <c:plotVisOnly val="1"/>
    <c:dispBlanksAs val="gap"/>
    <c:showDLblsOverMax val="0"/>
  </c:chart>
  <c:spPr>
    <a:ln>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de-CH" sz="1800" b="1" i="0" baseline="0">
                <a:effectLst/>
              </a:rPr>
              <a:t>Auswertung Reifegrade - Abweichung Soll/Ist</a:t>
            </a:r>
            <a:endParaRPr lang="de-CH">
              <a:effectLst/>
            </a:endParaRPr>
          </a:p>
        </c:rich>
      </c:tx>
      <c:overlay val="1"/>
    </c:title>
    <c:autoTitleDeleted val="0"/>
    <c:view3D>
      <c:rotX val="10"/>
      <c:rotY val="20"/>
      <c:depthPercent val="350"/>
      <c:rAngAx val="0"/>
      <c:perspective val="20"/>
    </c:view3D>
    <c:floor>
      <c:thickness val="0"/>
    </c:floor>
    <c:sideWall>
      <c:thickness val="0"/>
    </c:sideWall>
    <c:backWall>
      <c:thickness val="0"/>
    </c:backWall>
    <c:plotArea>
      <c:layout>
        <c:manualLayout>
          <c:layoutTarget val="inner"/>
          <c:xMode val="edge"/>
          <c:yMode val="edge"/>
          <c:x val="1.7969273046438177E-2"/>
          <c:y val="7.1934088380568133E-3"/>
          <c:w val="0.87034326124558958"/>
          <c:h val="0.73144938150835426"/>
        </c:manualLayout>
      </c:layout>
      <c:area3DChart>
        <c:grouping val="standard"/>
        <c:varyColors val="0"/>
        <c:ser>
          <c:idx val="0"/>
          <c:order val="0"/>
          <c:tx>
            <c:strRef>
              <c:f>Kalkulation!$Y$10</c:f>
              <c:strCache>
                <c:ptCount val="1"/>
              </c:strCache>
            </c:strRef>
          </c:tx>
          <c:spPr>
            <a:solidFill>
              <a:srgbClr val="F4B9B9">
                <a:alpha val="70000"/>
              </a:srgbClr>
            </a:solidFill>
            <a:ln>
              <a:solidFill>
                <a:srgbClr val="F4B9B9"/>
              </a:solidFill>
            </a:ln>
          </c:spPr>
          <c:cat>
            <c:strRef>
              <c:f>Tabellenbeschriftung!$A$1:$A$29</c:f>
              <c:strCache>
                <c:ptCount val="29"/>
                <c:pt idx="0">
                  <c:v>IT-Strategie</c:v>
                </c:pt>
                <c:pt idx="1">
                  <c:v>Financial Management</c:v>
                </c:pt>
                <c:pt idx="2">
                  <c:v>IT-Risk Management</c:v>
                </c:pt>
                <c:pt idx="3">
                  <c:v>Informationssicherheit</c:v>
                </c:pt>
                <c:pt idx="4">
                  <c:v>Business Continuity Alignement</c:v>
                </c:pt>
                <c:pt idx="5">
                  <c:v>IT-Compliance Management</c:v>
                </c:pt>
                <c:pt idx="6">
                  <c:v>Businessprozess Management</c:v>
                </c:pt>
                <c:pt idx="7">
                  <c:v>IT-Servicemanagement</c:v>
                </c:pt>
                <c:pt idx="8">
                  <c:v>IT-Service Performance</c:v>
                </c:pt>
                <c:pt idx="9">
                  <c:v>IT-Prozessmanagement</c:v>
                </c:pt>
                <c:pt idx="10">
                  <c:v>IT-Supportprozesse</c:v>
                </c:pt>
                <c:pt idx="11">
                  <c:v>Kundenzufriedenheit</c:v>
                </c:pt>
                <c:pt idx="12">
                  <c:v>Asset-Management</c:v>
                </c:pt>
                <c:pt idx="13">
                  <c:v>Systemdokumentation</c:v>
                </c:pt>
                <c:pt idx="14">
                  <c:v>Sourcing-Prozess - Strategie</c:v>
                </c:pt>
                <c:pt idx="15">
                  <c:v>Business Continuity - Notfallpläne</c:v>
                </c:pt>
                <c:pt idx="16">
                  <c:v>IT-Standards - IT-Architekturmanagement</c:v>
                </c:pt>
                <c:pt idx="17">
                  <c:v>Eventmanagement</c:v>
                </c:pt>
                <c:pt idx="18">
                  <c:v>Change Management</c:v>
                </c:pt>
                <c:pt idx="19">
                  <c:v>Kundenschulung</c:v>
                </c:pt>
                <c:pt idx="20">
                  <c:v>HR-Management</c:v>
                </c:pt>
                <c:pt idx="21">
                  <c:v>Know-how Management</c:v>
                </c:pt>
                <c:pt idx="22">
                  <c:v>Externe Ressourcen</c:v>
                </c:pt>
                <c:pt idx="23">
                  <c:v>Monitoring Externe Ressourcen</c:v>
                </c:pt>
                <c:pt idx="24">
                  <c:v>PM-Framework</c:v>
                </c:pt>
                <c:pt idx="25">
                  <c:v>PM-Stakeholder Mgmt.</c:v>
                </c:pt>
                <c:pt idx="26">
                  <c:v>PM-Controlling</c:v>
                </c:pt>
                <c:pt idx="27">
                  <c:v>PPM-Framework</c:v>
                </c:pt>
                <c:pt idx="28">
                  <c:v>PPM-Alignement</c:v>
                </c:pt>
              </c:strCache>
            </c:strRef>
          </c:cat>
          <c:val>
            <c:numRef>
              <c:f>Kalkulation!$Y$11:$Y$39</c:f>
              <c:numCache>
                <c:formatCode>0.0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ser>
          <c:idx val="1"/>
          <c:order val="1"/>
          <c:tx>
            <c:strRef>
              <c:f>Kalkulation!$AB$10</c:f>
              <c:strCache>
                <c:ptCount val="1"/>
              </c:strCache>
            </c:strRef>
          </c:tx>
          <c:spPr>
            <a:solidFill>
              <a:srgbClr val="FF0000"/>
            </a:solidFill>
          </c:spPr>
          <c:cat>
            <c:strRef>
              <c:f>Tabellenbeschriftung!$A$1:$A$29</c:f>
              <c:strCache>
                <c:ptCount val="29"/>
                <c:pt idx="0">
                  <c:v>IT-Strategie</c:v>
                </c:pt>
                <c:pt idx="1">
                  <c:v>Financial Management</c:v>
                </c:pt>
                <c:pt idx="2">
                  <c:v>IT-Risk Management</c:v>
                </c:pt>
                <c:pt idx="3">
                  <c:v>Informationssicherheit</c:v>
                </c:pt>
                <c:pt idx="4">
                  <c:v>Business Continuity Alignement</c:v>
                </c:pt>
                <c:pt idx="5">
                  <c:v>IT-Compliance Management</c:v>
                </c:pt>
                <c:pt idx="6">
                  <c:v>Businessprozess Management</c:v>
                </c:pt>
                <c:pt idx="7">
                  <c:v>IT-Servicemanagement</c:v>
                </c:pt>
                <c:pt idx="8">
                  <c:v>IT-Service Performance</c:v>
                </c:pt>
                <c:pt idx="9">
                  <c:v>IT-Prozessmanagement</c:v>
                </c:pt>
                <c:pt idx="10">
                  <c:v>IT-Supportprozesse</c:v>
                </c:pt>
                <c:pt idx="11">
                  <c:v>Kundenzufriedenheit</c:v>
                </c:pt>
                <c:pt idx="12">
                  <c:v>Asset-Management</c:v>
                </c:pt>
                <c:pt idx="13">
                  <c:v>Systemdokumentation</c:v>
                </c:pt>
                <c:pt idx="14">
                  <c:v>Sourcing-Prozess - Strategie</c:v>
                </c:pt>
                <c:pt idx="15">
                  <c:v>Business Continuity - Notfallpläne</c:v>
                </c:pt>
                <c:pt idx="16">
                  <c:v>IT-Standards - IT-Architekturmanagement</c:v>
                </c:pt>
                <c:pt idx="17">
                  <c:v>Eventmanagement</c:v>
                </c:pt>
                <c:pt idx="18">
                  <c:v>Change Management</c:v>
                </c:pt>
                <c:pt idx="19">
                  <c:v>Kundenschulung</c:v>
                </c:pt>
                <c:pt idx="20">
                  <c:v>HR-Management</c:v>
                </c:pt>
                <c:pt idx="21">
                  <c:v>Know-how Management</c:v>
                </c:pt>
                <c:pt idx="22">
                  <c:v>Externe Ressourcen</c:v>
                </c:pt>
                <c:pt idx="23">
                  <c:v>Monitoring Externe Ressourcen</c:v>
                </c:pt>
                <c:pt idx="24">
                  <c:v>PM-Framework</c:v>
                </c:pt>
                <c:pt idx="25">
                  <c:v>PM-Stakeholder Mgmt.</c:v>
                </c:pt>
                <c:pt idx="26">
                  <c:v>PM-Controlling</c:v>
                </c:pt>
                <c:pt idx="27">
                  <c:v>PPM-Framework</c:v>
                </c:pt>
                <c:pt idx="28">
                  <c:v>PPM-Alignement</c:v>
                </c:pt>
              </c:strCache>
            </c:strRef>
          </c:cat>
          <c:val>
            <c:numRef>
              <c:f>Kalkulation!$AB$11:$AB$39</c:f>
              <c:numCache>
                <c:formatCode>General</c:formatCode>
                <c:ptCount val="29"/>
              </c:numCache>
            </c:numRef>
          </c:val>
        </c:ser>
        <c:dLbls>
          <c:showLegendKey val="0"/>
          <c:showVal val="0"/>
          <c:showCatName val="0"/>
          <c:showSerName val="0"/>
          <c:showPercent val="0"/>
          <c:showBubbleSize val="0"/>
        </c:dLbls>
        <c:dropLines/>
        <c:axId val="87829120"/>
        <c:axId val="87847680"/>
        <c:axId val="87839616"/>
      </c:area3DChart>
      <c:catAx>
        <c:axId val="87829120"/>
        <c:scaling>
          <c:orientation val="minMax"/>
        </c:scaling>
        <c:delete val="0"/>
        <c:axPos val="b"/>
        <c:minorGridlines/>
        <c:title>
          <c:overlay val="0"/>
        </c:title>
        <c:numFmt formatCode="General" sourceLinked="1"/>
        <c:majorTickMark val="none"/>
        <c:minorTickMark val="none"/>
        <c:tickLblPos val="nextTo"/>
        <c:txPr>
          <a:bodyPr rot="-5400000" vert="horz"/>
          <a:lstStyle/>
          <a:p>
            <a:pPr>
              <a:defRPr/>
            </a:pPr>
            <a:endParaRPr lang="en-US"/>
          </a:p>
        </c:txPr>
        <c:crossAx val="87847680"/>
        <c:crosses val="autoZero"/>
        <c:auto val="1"/>
        <c:lblAlgn val="ctr"/>
        <c:lblOffset val="100"/>
        <c:noMultiLvlLbl val="0"/>
      </c:catAx>
      <c:valAx>
        <c:axId val="87847680"/>
        <c:scaling>
          <c:orientation val="minMax"/>
          <c:max val="5"/>
        </c:scaling>
        <c:delete val="0"/>
        <c:axPos val="l"/>
        <c:majorGridlines/>
        <c:numFmt formatCode="0.0" sourceLinked="1"/>
        <c:majorTickMark val="none"/>
        <c:minorTickMark val="none"/>
        <c:tickLblPos val="nextTo"/>
        <c:crossAx val="87829120"/>
        <c:crosses val="autoZero"/>
        <c:crossBetween val="midCat"/>
      </c:valAx>
      <c:serAx>
        <c:axId val="87839616"/>
        <c:scaling>
          <c:orientation val="minMax"/>
        </c:scaling>
        <c:delete val="1"/>
        <c:axPos val="b"/>
        <c:majorTickMark val="none"/>
        <c:minorTickMark val="none"/>
        <c:tickLblPos val="nextTo"/>
        <c:crossAx val="87847680"/>
        <c:crosses val="autoZero"/>
      </c:serAx>
      <c:spPr>
        <a:noFill/>
      </c:spPr>
    </c:plotArea>
    <c:legend>
      <c:legendPos val="b"/>
      <c:overlay val="0"/>
    </c:legend>
    <c:plotVisOnly val="1"/>
    <c:dispBlanksAs val="zero"/>
    <c:showDLblsOverMax val="0"/>
  </c:chart>
  <c:spPr>
    <a:noFill/>
    <a:ln>
      <a:noFill/>
    </a:ln>
    <a:scene3d>
      <a:camera prst="orthographicFront"/>
      <a:lightRig rig="threePt" dir="t"/>
    </a:scene3d>
  </c:spPr>
  <c:printSettings>
    <c:headerFooter/>
    <c:pageMargins b="1" l="0.75" r="0.75" t="1" header="0.5" footer="0.5"/>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autoTitleDeleted val="1"/>
    <c:plotArea>
      <c:layout/>
      <c:radarChart>
        <c:radarStyle val="filled"/>
        <c:varyColors val="0"/>
        <c:ser>
          <c:idx val="1"/>
          <c:order val="0"/>
          <c:tx>
            <c:strRef>
              <c:f>Kalkulation!$AB$10</c:f>
              <c:strCache>
                <c:ptCount val="1"/>
              </c:strCache>
            </c:strRef>
          </c:tx>
          <c:spPr>
            <a:solidFill>
              <a:srgbClr val="FF0000">
                <a:alpha val="89804"/>
              </a:srgbClr>
            </a:solidFill>
          </c:spPr>
          <c:val>
            <c:numRef>
              <c:f>Kalkulation!$AB$11:$AB$39</c:f>
              <c:numCache>
                <c:formatCode>General</c:formatCode>
                <c:ptCount val="29"/>
              </c:numCache>
            </c:numRef>
          </c:val>
        </c:ser>
        <c:ser>
          <c:idx val="0"/>
          <c:order val="1"/>
          <c:tx>
            <c:strRef>
              <c:f>Kalkulation!$Y$10</c:f>
              <c:strCache>
                <c:ptCount val="1"/>
              </c:strCache>
            </c:strRef>
          </c:tx>
          <c:spPr>
            <a:solidFill>
              <a:srgbClr val="FF8F8F">
                <a:alpha val="69804"/>
              </a:srgbClr>
            </a:solidFill>
            <a:ln>
              <a:solidFill>
                <a:srgbClr val="F4B9B9"/>
              </a:solidFill>
            </a:ln>
          </c:spPr>
          <c:dLbls>
            <c:delete val="1"/>
          </c:dLbls>
          <c:val>
            <c:numRef>
              <c:f>Kalkulation!$Y$11:$Y$39</c:f>
              <c:numCache>
                <c:formatCode>0.0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dLbls>
          <c:showLegendKey val="0"/>
          <c:showVal val="1"/>
          <c:showCatName val="0"/>
          <c:showSerName val="0"/>
          <c:showPercent val="0"/>
          <c:showBubbleSize val="0"/>
        </c:dLbls>
        <c:axId val="87878656"/>
        <c:axId val="88015616"/>
      </c:radarChart>
      <c:catAx>
        <c:axId val="87878656"/>
        <c:scaling>
          <c:orientation val="minMax"/>
        </c:scaling>
        <c:delete val="0"/>
        <c:axPos val="b"/>
        <c:majorGridlines/>
        <c:majorTickMark val="none"/>
        <c:minorTickMark val="none"/>
        <c:tickLblPos val="nextTo"/>
        <c:spPr>
          <a:ln w="9525">
            <a:noFill/>
          </a:ln>
        </c:spPr>
        <c:crossAx val="88015616"/>
        <c:crosses val="autoZero"/>
        <c:auto val="1"/>
        <c:lblAlgn val="ctr"/>
        <c:lblOffset val="100"/>
        <c:noMultiLvlLbl val="0"/>
      </c:catAx>
      <c:valAx>
        <c:axId val="88015616"/>
        <c:scaling>
          <c:orientation val="minMax"/>
          <c:max val="5"/>
        </c:scaling>
        <c:delete val="0"/>
        <c:axPos val="l"/>
        <c:majorGridlines/>
        <c:minorGridlines/>
        <c:numFmt formatCode="General" sourceLinked="1"/>
        <c:majorTickMark val="none"/>
        <c:minorTickMark val="none"/>
        <c:tickLblPos val="nextTo"/>
        <c:crossAx val="87878656"/>
        <c:crosses val="autoZero"/>
        <c:crossBetween val="between"/>
      </c:valAx>
      <c:spPr>
        <a:solidFill>
          <a:sysClr val="window" lastClr="FFFFFF"/>
        </a:solidFill>
        <a:ln>
          <a:noFill/>
        </a:ln>
      </c:spPr>
    </c:plotArea>
    <c:legend>
      <c:legendPos val="l"/>
      <c:layout>
        <c:manualLayout>
          <c:xMode val="edge"/>
          <c:yMode val="edge"/>
          <c:x val="0.11024290096815435"/>
          <c:y val="0.48839939499088036"/>
          <c:w val="0.11974709437172931"/>
          <c:h val="7.3086395078347563E-2"/>
        </c:manualLayout>
      </c:layout>
      <c:overlay val="0"/>
      <c:txPr>
        <a:bodyPr/>
        <a:lstStyle/>
        <a:p>
          <a:pPr>
            <a:defRPr sz="1100"/>
          </a:pPr>
          <a:endParaRPr lang="en-US"/>
        </a:p>
      </c:txPr>
    </c:legend>
    <c:plotVisOnly val="1"/>
    <c:dispBlanksAs val="zero"/>
    <c:showDLblsOverMax val="0"/>
  </c:chart>
  <c:spPr>
    <a:solidFill>
      <a:schemeClr val="lt1"/>
    </a:solidFill>
    <a:ln>
      <a:noFill/>
    </a:ln>
  </c:spPr>
  <c:printSettings>
    <c:headerFooter/>
    <c:pageMargins b="1" l="0.75" r="0.75" t="1" header="0.5" footer="0.5"/>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radarChart>
        <c:radarStyle val="filled"/>
        <c:varyColors val="0"/>
        <c:ser>
          <c:idx val="1"/>
          <c:order val="0"/>
          <c:tx>
            <c:strRef>
              <c:f>Kalkulation!$Z$10</c:f>
              <c:strCache>
                <c:ptCount val="1"/>
              </c:strCache>
            </c:strRef>
          </c:tx>
          <c:spPr>
            <a:solidFill>
              <a:srgbClr val="FF0000">
                <a:alpha val="89804"/>
              </a:srgbClr>
            </a:solidFill>
            <a:ln w="25400">
              <a:noFill/>
            </a:ln>
          </c:spPr>
          <c:val>
            <c:numRef>
              <c:f>Kalkulation!$Z$11:$Z$39</c:f>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ser>
          <c:idx val="2"/>
          <c:order val="1"/>
          <c:tx>
            <c:strRef>
              <c:f>Kalkulation!$AA$10</c:f>
              <c:strCache>
                <c:ptCount val="1"/>
              </c:strCache>
            </c:strRef>
          </c:tx>
          <c:spPr>
            <a:solidFill>
              <a:srgbClr val="FF8F8F">
                <a:alpha val="69804"/>
              </a:srgbClr>
            </a:solidFill>
            <a:ln w="25400">
              <a:noFill/>
            </a:ln>
          </c:spPr>
          <c:val>
            <c:numRef>
              <c:f>Kalkulation!$AA$11:$AA$39</c:f>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dLbls>
          <c:showLegendKey val="0"/>
          <c:showVal val="1"/>
          <c:showCatName val="0"/>
          <c:showSerName val="0"/>
          <c:showPercent val="0"/>
          <c:showBubbleSize val="0"/>
        </c:dLbls>
        <c:axId val="88210048"/>
        <c:axId val="89465216"/>
      </c:radarChart>
      <c:catAx>
        <c:axId val="88210048"/>
        <c:scaling>
          <c:orientation val="minMax"/>
        </c:scaling>
        <c:delete val="0"/>
        <c:axPos val="b"/>
        <c:majorGridlines/>
        <c:majorTickMark val="none"/>
        <c:minorTickMark val="none"/>
        <c:tickLblPos val="nextTo"/>
        <c:spPr>
          <a:solidFill>
            <a:schemeClr val="bg1">
              <a:lumMod val="85000"/>
            </a:schemeClr>
          </a:solidFill>
          <a:ln w="9525">
            <a:noFill/>
          </a:ln>
        </c:spPr>
        <c:crossAx val="89465216"/>
        <c:crosses val="autoZero"/>
        <c:auto val="1"/>
        <c:lblAlgn val="ctr"/>
        <c:lblOffset val="100"/>
        <c:noMultiLvlLbl val="0"/>
      </c:catAx>
      <c:valAx>
        <c:axId val="89465216"/>
        <c:scaling>
          <c:orientation val="minMax"/>
          <c:max val="5"/>
        </c:scaling>
        <c:delete val="0"/>
        <c:axPos val="l"/>
        <c:majorGridlines/>
        <c:minorGridlines/>
        <c:numFmt formatCode="0" sourceLinked="1"/>
        <c:majorTickMark val="none"/>
        <c:minorTickMark val="none"/>
        <c:tickLblPos val="nextTo"/>
        <c:crossAx val="88210048"/>
        <c:crosses val="autoZero"/>
        <c:crossBetween val="between"/>
      </c:valAx>
    </c:plotArea>
    <c:legend>
      <c:legendPos val="l"/>
      <c:layout>
        <c:manualLayout>
          <c:xMode val="edge"/>
          <c:yMode val="edge"/>
          <c:x val="6.3141750022550638E-2"/>
          <c:y val="0.4280026249406596"/>
          <c:w val="0.11972028312402856"/>
          <c:h val="9.5912904382992159E-2"/>
        </c:manualLayout>
      </c:layout>
      <c:overlay val="0"/>
    </c:legend>
    <c:plotVisOnly val="1"/>
    <c:dispBlanksAs val="span"/>
    <c:showDLblsOverMax val="0"/>
  </c:chart>
  <c:spPr>
    <a:ln>
      <a:noFill/>
    </a:ln>
  </c:spPr>
  <c:printSettings>
    <c:headerFooter/>
    <c:pageMargins b="0.78740157499999996" l="0.7" r="0.7" t="0.78740157499999996"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lrMapOvr bg1="lt1" tx1="dk1" bg2="lt2" tx2="dk2" accent1="accent1" accent2="accent2" accent3="accent3" accent4="accent4" accent5="accent5" accent6="accent6" hlink="hlink" folHlink="folHlink"/>
  <c:chart>
    <c:title>
      <c:tx>
        <c:rich>
          <a:bodyPr/>
          <a:lstStyle/>
          <a:p>
            <a:pPr>
              <a:defRPr sz="4000"/>
            </a:pPr>
            <a:r>
              <a:rPr lang="de-CH" sz="4000"/>
              <a:t>Innensicht vs. Aussensicht</a:t>
            </a:r>
          </a:p>
        </c:rich>
      </c:tx>
      <c:layout>
        <c:manualLayout>
          <c:xMode val="edge"/>
          <c:yMode val="edge"/>
          <c:x val="0.3393972447839817"/>
          <c:y val="4.9875311720698257E-2"/>
        </c:manualLayout>
      </c:layout>
      <c:overlay val="1"/>
    </c:title>
    <c:autoTitleDeleted val="0"/>
    <c:view3D>
      <c:rotX val="10"/>
      <c:rotY val="20"/>
      <c:depthPercent val="350"/>
      <c:rAngAx val="0"/>
      <c:perspective val="20"/>
    </c:view3D>
    <c:floor>
      <c:thickness val="0"/>
    </c:floor>
    <c:sideWall>
      <c:thickness val="0"/>
    </c:sideWall>
    <c:backWall>
      <c:thickness val="0"/>
    </c:backWall>
    <c:plotArea>
      <c:layout>
        <c:manualLayout>
          <c:layoutTarget val="inner"/>
          <c:xMode val="edge"/>
          <c:yMode val="edge"/>
          <c:x val="2.1471884753460107E-2"/>
          <c:y val="7.1934337384884257E-3"/>
          <c:w val="0.97424222366249758"/>
          <c:h val="0.93175093580827439"/>
        </c:manualLayout>
      </c:layout>
      <c:area3DChart>
        <c:grouping val="standard"/>
        <c:varyColors val="0"/>
        <c:ser>
          <c:idx val="0"/>
          <c:order val="0"/>
          <c:tx>
            <c:strRef>
              <c:f>Datenkonsolidierung!$X$9</c:f>
              <c:strCache>
                <c:ptCount val="1"/>
                <c:pt idx="0">
                  <c:v>Durchschnitt Auswertung / Innnensicht</c:v>
                </c:pt>
              </c:strCache>
            </c:strRef>
          </c:tx>
          <c:spPr>
            <a:solidFill>
              <a:srgbClr val="F4B9B9">
                <a:alpha val="70000"/>
              </a:srgbClr>
            </a:solidFill>
            <a:ln>
              <a:solidFill>
                <a:srgbClr val="F4B9B9"/>
              </a:solidFill>
            </a:ln>
          </c:spPr>
          <c:cat>
            <c:strRef>
              <c:f>Tabellenbeschriftung!$A$1:$A$29</c:f>
              <c:strCache>
                <c:ptCount val="29"/>
                <c:pt idx="0">
                  <c:v>IT-Strategie</c:v>
                </c:pt>
                <c:pt idx="1">
                  <c:v>Financial Management</c:v>
                </c:pt>
                <c:pt idx="2">
                  <c:v>IT-Risk Management</c:v>
                </c:pt>
                <c:pt idx="3">
                  <c:v>Informationssicherheit</c:v>
                </c:pt>
                <c:pt idx="4">
                  <c:v>Business Continuity Alignement</c:v>
                </c:pt>
                <c:pt idx="5">
                  <c:v>IT-Compliance Management</c:v>
                </c:pt>
                <c:pt idx="6">
                  <c:v>Businessprozess Management</c:v>
                </c:pt>
                <c:pt idx="7">
                  <c:v>IT-Servicemanagement</c:v>
                </c:pt>
                <c:pt idx="8">
                  <c:v>IT-Service Performance</c:v>
                </c:pt>
                <c:pt idx="9">
                  <c:v>IT-Prozessmanagement</c:v>
                </c:pt>
                <c:pt idx="10">
                  <c:v>IT-Supportprozesse</c:v>
                </c:pt>
                <c:pt idx="11">
                  <c:v>Kundenzufriedenheit</c:v>
                </c:pt>
                <c:pt idx="12">
                  <c:v>Asset-Management</c:v>
                </c:pt>
                <c:pt idx="13">
                  <c:v>Systemdokumentation</c:v>
                </c:pt>
                <c:pt idx="14">
                  <c:v>Sourcing-Prozess - Strategie</c:v>
                </c:pt>
                <c:pt idx="15">
                  <c:v>Business Continuity - Notfallpläne</c:v>
                </c:pt>
                <c:pt idx="16">
                  <c:v>IT-Standards - IT-Architekturmanagement</c:v>
                </c:pt>
                <c:pt idx="17">
                  <c:v>Eventmanagement</c:v>
                </c:pt>
                <c:pt idx="18">
                  <c:v>Change Management</c:v>
                </c:pt>
                <c:pt idx="19">
                  <c:v>Kundenschulung</c:v>
                </c:pt>
                <c:pt idx="20">
                  <c:v>HR-Management</c:v>
                </c:pt>
                <c:pt idx="21">
                  <c:v>Know-how Management</c:v>
                </c:pt>
                <c:pt idx="22">
                  <c:v>Externe Ressourcen</c:v>
                </c:pt>
                <c:pt idx="23">
                  <c:v>Monitoring Externe Ressourcen</c:v>
                </c:pt>
                <c:pt idx="24">
                  <c:v>PM-Framework</c:v>
                </c:pt>
                <c:pt idx="25">
                  <c:v>PM-Stakeholder Mgmt.</c:v>
                </c:pt>
                <c:pt idx="26">
                  <c:v>PM-Controlling</c:v>
                </c:pt>
                <c:pt idx="27">
                  <c:v>PPM-Framework</c:v>
                </c:pt>
                <c:pt idx="28">
                  <c:v>PPM-Alignement</c:v>
                </c:pt>
              </c:strCache>
            </c:strRef>
          </c:cat>
          <c:val>
            <c:numRef>
              <c:f>Datenkonsolidierung!$X$11:$X$39</c:f>
              <c:numCache>
                <c:formatCode>0.0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ser>
          <c:idx val="1"/>
          <c:order val="1"/>
          <c:tx>
            <c:strRef>
              <c:f>Datenkonsolidierung!$Y$9</c:f>
              <c:strCache>
                <c:ptCount val="1"/>
                <c:pt idx="0">
                  <c:v>Aussensicht</c:v>
                </c:pt>
              </c:strCache>
            </c:strRef>
          </c:tx>
          <c:spPr>
            <a:solidFill>
              <a:srgbClr val="FF0000"/>
            </a:solidFill>
          </c:spPr>
          <c:cat>
            <c:strRef>
              <c:f>Tabellenbeschriftung!$A$1:$A$29</c:f>
              <c:strCache>
                <c:ptCount val="29"/>
                <c:pt idx="0">
                  <c:v>IT-Strategie</c:v>
                </c:pt>
                <c:pt idx="1">
                  <c:v>Financial Management</c:v>
                </c:pt>
                <c:pt idx="2">
                  <c:v>IT-Risk Management</c:v>
                </c:pt>
                <c:pt idx="3">
                  <c:v>Informationssicherheit</c:v>
                </c:pt>
                <c:pt idx="4">
                  <c:v>Business Continuity Alignement</c:v>
                </c:pt>
                <c:pt idx="5">
                  <c:v>IT-Compliance Management</c:v>
                </c:pt>
                <c:pt idx="6">
                  <c:v>Businessprozess Management</c:v>
                </c:pt>
                <c:pt idx="7">
                  <c:v>IT-Servicemanagement</c:v>
                </c:pt>
                <c:pt idx="8">
                  <c:v>IT-Service Performance</c:v>
                </c:pt>
                <c:pt idx="9">
                  <c:v>IT-Prozessmanagement</c:v>
                </c:pt>
                <c:pt idx="10">
                  <c:v>IT-Supportprozesse</c:v>
                </c:pt>
                <c:pt idx="11">
                  <c:v>Kundenzufriedenheit</c:v>
                </c:pt>
                <c:pt idx="12">
                  <c:v>Asset-Management</c:v>
                </c:pt>
                <c:pt idx="13">
                  <c:v>Systemdokumentation</c:v>
                </c:pt>
                <c:pt idx="14">
                  <c:v>Sourcing-Prozess - Strategie</c:v>
                </c:pt>
                <c:pt idx="15">
                  <c:v>Business Continuity - Notfallpläne</c:v>
                </c:pt>
                <c:pt idx="16">
                  <c:v>IT-Standards - IT-Architekturmanagement</c:v>
                </c:pt>
                <c:pt idx="17">
                  <c:v>Eventmanagement</c:v>
                </c:pt>
                <c:pt idx="18">
                  <c:v>Change Management</c:v>
                </c:pt>
                <c:pt idx="19">
                  <c:v>Kundenschulung</c:v>
                </c:pt>
                <c:pt idx="20">
                  <c:v>HR-Management</c:v>
                </c:pt>
                <c:pt idx="21">
                  <c:v>Know-how Management</c:v>
                </c:pt>
                <c:pt idx="22">
                  <c:v>Externe Ressourcen</c:v>
                </c:pt>
                <c:pt idx="23">
                  <c:v>Monitoring Externe Ressourcen</c:v>
                </c:pt>
                <c:pt idx="24">
                  <c:v>PM-Framework</c:v>
                </c:pt>
                <c:pt idx="25">
                  <c:v>PM-Stakeholder Mgmt.</c:v>
                </c:pt>
                <c:pt idx="26">
                  <c:v>PM-Controlling</c:v>
                </c:pt>
                <c:pt idx="27">
                  <c:v>PPM-Framework</c:v>
                </c:pt>
                <c:pt idx="28">
                  <c:v>PPM-Alignement</c:v>
                </c:pt>
              </c:strCache>
            </c:strRef>
          </c:cat>
          <c:val>
            <c:numRef>
              <c:f>Datenkonsolidierung!$Y$11:$Y$39</c:f>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dLbls>
          <c:showLegendKey val="0"/>
          <c:showVal val="0"/>
          <c:showCatName val="0"/>
          <c:showSerName val="0"/>
          <c:showPercent val="0"/>
          <c:showBubbleSize val="0"/>
        </c:dLbls>
        <c:dropLines/>
        <c:axId val="89512576"/>
        <c:axId val="89514368"/>
        <c:axId val="88181376"/>
      </c:area3DChart>
      <c:catAx>
        <c:axId val="89512576"/>
        <c:scaling>
          <c:orientation val="minMax"/>
        </c:scaling>
        <c:delete val="0"/>
        <c:axPos val="b"/>
        <c:minorGridlines/>
        <c:numFmt formatCode="General" sourceLinked="1"/>
        <c:majorTickMark val="none"/>
        <c:minorTickMark val="none"/>
        <c:tickLblPos val="nextTo"/>
        <c:txPr>
          <a:bodyPr rot="-5400000" vert="horz" anchor="b" anchorCtr="0"/>
          <a:lstStyle/>
          <a:p>
            <a:pPr algn="ctr">
              <a:defRPr lang="de-CH" sz="1800" b="0" i="0" u="none" strike="noStrike" kern="1200" baseline="0">
                <a:solidFill>
                  <a:sysClr val="windowText" lastClr="000000"/>
                </a:solidFill>
                <a:latin typeface="+mn-lt"/>
                <a:ea typeface="+mn-ea"/>
                <a:cs typeface="+mn-cs"/>
              </a:defRPr>
            </a:pPr>
            <a:endParaRPr lang="en-US"/>
          </a:p>
        </c:txPr>
        <c:crossAx val="89514368"/>
        <c:crosses val="autoZero"/>
        <c:auto val="0"/>
        <c:lblAlgn val="ctr"/>
        <c:lblOffset val="100"/>
        <c:noMultiLvlLbl val="0"/>
      </c:catAx>
      <c:valAx>
        <c:axId val="89514368"/>
        <c:scaling>
          <c:orientation val="minMax"/>
          <c:max val="5"/>
        </c:scaling>
        <c:delete val="0"/>
        <c:axPos val="r"/>
        <c:majorGridlines/>
        <c:numFmt formatCode="0.0" sourceLinked="1"/>
        <c:majorTickMark val="none"/>
        <c:minorTickMark val="none"/>
        <c:tickLblPos val="nextTo"/>
        <c:crossAx val="89512576"/>
        <c:crosses val="max"/>
        <c:crossBetween val="midCat"/>
      </c:valAx>
      <c:serAx>
        <c:axId val="88181376"/>
        <c:scaling>
          <c:orientation val="minMax"/>
        </c:scaling>
        <c:delete val="1"/>
        <c:axPos val="b"/>
        <c:majorTickMark val="none"/>
        <c:minorTickMark val="none"/>
        <c:tickLblPos val="nextTo"/>
        <c:crossAx val="89514368"/>
        <c:crosses val="autoZero"/>
      </c:serAx>
      <c:spPr>
        <a:noFill/>
      </c:spPr>
    </c:plotArea>
    <c:legend>
      <c:legendPos val="b"/>
      <c:overlay val="0"/>
      <c:txPr>
        <a:bodyPr/>
        <a:lstStyle/>
        <a:p>
          <a:pPr>
            <a:defRPr sz="2400"/>
          </a:pPr>
          <a:endParaRPr lang="en-US"/>
        </a:p>
      </c:txPr>
    </c:legend>
    <c:plotVisOnly val="1"/>
    <c:dispBlanksAs val="zero"/>
    <c:showDLblsOverMax val="0"/>
  </c:chart>
  <c:spPr>
    <a:noFill/>
    <a:ln>
      <a:noFill/>
    </a:ln>
    <a:scene3d>
      <a:camera prst="orthographicFront"/>
      <a:lightRig rig="threePt" dir="t"/>
    </a:scene3d>
  </c:spPr>
  <c:printSettings>
    <c:headerFooter/>
    <c:pageMargins b="1" l="0.75" r="0.75" t="1" header="0.5" footer="0.5"/>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lrMapOvr bg1="lt1" tx1="dk1" bg2="lt2" tx2="dk2" accent1="accent1" accent2="accent2" accent3="accent3" accent4="accent4" accent5="accent5" accent6="accent6" hlink="hlink" folHlink="folHlink"/>
  <c:chart>
    <c:title>
      <c:tx>
        <c:rich>
          <a:bodyPr/>
          <a:lstStyle/>
          <a:p>
            <a:pPr>
              <a:defRPr/>
            </a:pPr>
            <a:r>
              <a:rPr lang="de-CH"/>
              <a:t>Innenansicht</a:t>
            </a:r>
            <a:r>
              <a:rPr lang="de-CH" baseline="0"/>
              <a:t> vs. Aussenansicht</a:t>
            </a:r>
          </a:p>
        </c:rich>
      </c:tx>
      <c:overlay val="0"/>
    </c:title>
    <c:autoTitleDeleted val="0"/>
    <c:plotArea>
      <c:layout/>
      <c:radarChart>
        <c:radarStyle val="filled"/>
        <c:varyColors val="0"/>
        <c:ser>
          <c:idx val="2"/>
          <c:order val="0"/>
          <c:tx>
            <c:strRef>
              <c:f>Datenkonsolidierung!$Y$9</c:f>
              <c:strCache>
                <c:ptCount val="1"/>
                <c:pt idx="0">
                  <c:v>Aussensicht</c:v>
                </c:pt>
              </c:strCache>
            </c:strRef>
          </c:tx>
          <c:spPr>
            <a:solidFill>
              <a:srgbClr val="FF8F8F">
                <a:alpha val="69804"/>
              </a:srgbClr>
            </a:solidFill>
            <a:ln w="25400">
              <a:noFill/>
            </a:ln>
          </c:spPr>
          <c:cat>
            <c:numRef>
              <c:f>Datenkonsolidierung!$B$11:$B$39</c:f>
              <c:numCache>
                <c:formatCode>General</c:formatCode>
                <c:ptCount val="2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numCache>
            </c:numRef>
          </c:cat>
          <c:val>
            <c:numRef>
              <c:f>Datenkonsolidierung!$Y$11:$Y$39</c:f>
              <c:numCache>
                <c:formatCode>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ser>
          <c:idx val="1"/>
          <c:order val="1"/>
          <c:tx>
            <c:strRef>
              <c:f>Datenkonsolidierung!$X$9</c:f>
              <c:strCache>
                <c:ptCount val="1"/>
                <c:pt idx="0">
                  <c:v>Durchschnitt Auswertung / Innnensicht</c:v>
                </c:pt>
              </c:strCache>
            </c:strRef>
          </c:tx>
          <c:spPr>
            <a:solidFill>
              <a:srgbClr val="FF0000">
                <a:alpha val="89804"/>
              </a:srgbClr>
            </a:solidFill>
            <a:ln w="25400">
              <a:noFill/>
            </a:ln>
          </c:spPr>
          <c:cat>
            <c:numRef>
              <c:f>Datenkonsolidierung!$B$11:$B$39</c:f>
              <c:numCache>
                <c:formatCode>General</c:formatCode>
                <c:ptCount val="2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numCache>
            </c:numRef>
          </c:cat>
          <c:val>
            <c:numRef>
              <c:f>Datenkonsolidierung!$X$11:$X$39</c:f>
              <c:numCache>
                <c:formatCode>0.0</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er>
        <c:dLbls>
          <c:showLegendKey val="0"/>
          <c:showVal val="1"/>
          <c:showCatName val="0"/>
          <c:showSerName val="0"/>
          <c:showPercent val="0"/>
          <c:showBubbleSize val="0"/>
        </c:dLbls>
        <c:axId val="89742336"/>
        <c:axId val="89797376"/>
      </c:radarChart>
      <c:catAx>
        <c:axId val="89742336"/>
        <c:scaling>
          <c:orientation val="minMax"/>
        </c:scaling>
        <c:delete val="0"/>
        <c:axPos val="b"/>
        <c:majorGridlines/>
        <c:numFmt formatCode="General" sourceLinked="1"/>
        <c:majorTickMark val="none"/>
        <c:minorTickMark val="none"/>
        <c:tickLblPos val="nextTo"/>
        <c:spPr>
          <a:solidFill>
            <a:schemeClr val="bg1">
              <a:lumMod val="85000"/>
            </a:schemeClr>
          </a:solidFill>
          <a:ln w="9525">
            <a:noFill/>
          </a:ln>
        </c:spPr>
        <c:crossAx val="89797376"/>
        <c:crosses val="autoZero"/>
        <c:auto val="1"/>
        <c:lblAlgn val="ctr"/>
        <c:lblOffset val="100"/>
        <c:noMultiLvlLbl val="0"/>
      </c:catAx>
      <c:valAx>
        <c:axId val="89797376"/>
        <c:scaling>
          <c:orientation val="minMax"/>
          <c:max val="5"/>
        </c:scaling>
        <c:delete val="0"/>
        <c:axPos val="l"/>
        <c:majorGridlines/>
        <c:minorGridlines/>
        <c:numFmt formatCode="0" sourceLinked="1"/>
        <c:majorTickMark val="none"/>
        <c:minorTickMark val="none"/>
        <c:tickLblPos val="nextTo"/>
        <c:crossAx val="89742336"/>
        <c:crosses val="autoZero"/>
        <c:crossBetween val="between"/>
      </c:valAx>
    </c:plotArea>
    <c:legend>
      <c:legendPos val="t"/>
      <c:overlay val="0"/>
    </c:legend>
    <c:plotVisOnly val="1"/>
    <c:dispBlanksAs val="span"/>
    <c:showDLblsOverMax val="0"/>
  </c:chart>
  <c:spPr>
    <a:ln>
      <a:noFill/>
    </a:ln>
  </c:sp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1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2.xml"/></Relationships>
</file>

<file path=xl/drawings/_rels/drawing1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3.xml"/></Relationships>
</file>

<file path=xl/drawings/_rels/drawing1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4.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857250</xdr:colOff>
      <xdr:row>0</xdr:row>
      <xdr:rowOff>104775</xdr:rowOff>
    </xdr:from>
    <xdr:to>
      <xdr:col>2</xdr:col>
      <xdr:colOff>3707661</xdr:colOff>
      <xdr:row>4</xdr:row>
      <xdr:rowOff>62775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71800" y="104775"/>
          <a:ext cx="2850411" cy="72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15</xdr:col>
      <xdr:colOff>159544</xdr:colOff>
      <xdr:row>1</xdr:row>
      <xdr:rowOff>8731</xdr:rowOff>
    </xdr:from>
    <xdr:to>
      <xdr:col>17</xdr:col>
      <xdr:colOff>895349</xdr:colOff>
      <xdr:row>4</xdr:row>
      <xdr:rowOff>138181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76094" y="199231"/>
          <a:ext cx="3078955" cy="70095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19</xdr:col>
      <xdr:colOff>261937</xdr:colOff>
      <xdr:row>0</xdr:row>
      <xdr:rowOff>130969</xdr:rowOff>
    </xdr:from>
    <xdr:to>
      <xdr:col>24</xdr:col>
      <xdr:colOff>962079</xdr:colOff>
      <xdr:row>4</xdr:row>
      <xdr:rowOff>98494</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53612" y="130969"/>
          <a:ext cx="2852792" cy="72952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981074</xdr:colOff>
      <xdr:row>3</xdr:row>
      <xdr:rowOff>57151</xdr:rowOff>
    </xdr:from>
    <xdr:to>
      <xdr:col>11</xdr:col>
      <xdr:colOff>47626</xdr:colOff>
      <xdr:row>39</xdr:row>
      <xdr:rowOff>85725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809625</xdr:colOff>
      <xdr:row>0</xdr:row>
      <xdr:rowOff>57150</xdr:rowOff>
    </xdr:from>
    <xdr:to>
      <xdr:col>10</xdr:col>
      <xdr:colOff>709893</xdr:colOff>
      <xdr:row>4</xdr:row>
      <xdr:rowOff>5625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743825" y="57150"/>
          <a:ext cx="2872068" cy="71047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23813</xdr:colOff>
      <xdr:row>5</xdr:row>
      <xdr:rowOff>35719</xdr:rowOff>
    </xdr:from>
    <xdr:to>
      <xdr:col>17</xdr:col>
      <xdr:colOff>642937</xdr:colOff>
      <xdr:row>57</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14</xdr:col>
      <xdr:colOff>457200</xdr:colOff>
      <xdr:row>0</xdr:row>
      <xdr:rowOff>79375</xdr:rowOff>
    </xdr:from>
    <xdr:to>
      <xdr:col>17</xdr:col>
      <xdr:colOff>356448</xdr:colOff>
      <xdr:row>4</xdr:row>
      <xdr:rowOff>27850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236700" y="79375"/>
          <a:ext cx="2851998" cy="71047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5</xdr:row>
      <xdr:rowOff>12245</xdr:rowOff>
    </xdr:from>
    <xdr:to>
      <xdr:col>15</xdr:col>
      <xdr:colOff>76200</xdr:colOff>
      <xdr:row>53</xdr:row>
      <xdr:rowOff>54428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123825</xdr:colOff>
      <xdr:row>0</xdr:row>
      <xdr:rowOff>57150</xdr:rowOff>
    </xdr:from>
    <xdr:to>
      <xdr:col>15</xdr:col>
      <xdr:colOff>15929</xdr:colOff>
      <xdr:row>4</xdr:row>
      <xdr:rowOff>5625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011025" y="57150"/>
          <a:ext cx="2863904" cy="71047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28575</xdr:colOff>
      <xdr:row>4</xdr:row>
      <xdr:rowOff>178593</xdr:rowOff>
    </xdr:from>
    <xdr:to>
      <xdr:col>16</xdr:col>
      <xdr:colOff>654844</xdr:colOff>
      <xdr:row>63</xdr:row>
      <xdr:rowOff>111917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583406</xdr:colOff>
      <xdr:row>0</xdr:row>
      <xdr:rowOff>95250</xdr:rowOff>
    </xdr:from>
    <xdr:to>
      <xdr:col>16</xdr:col>
      <xdr:colOff>482654</xdr:colOff>
      <xdr:row>4</xdr:row>
      <xdr:rowOff>43725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30250" y="95250"/>
          <a:ext cx="2863904" cy="71047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3</xdr:row>
      <xdr:rowOff>0</xdr:rowOff>
    </xdr:from>
    <xdr:to>
      <xdr:col>21</xdr:col>
      <xdr:colOff>952500</xdr:colOff>
      <xdr:row>84</xdr:row>
      <xdr:rowOff>38100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100692</xdr:colOff>
      <xdr:row>2</xdr:row>
      <xdr:rowOff>59871</xdr:rowOff>
    </xdr:from>
    <xdr:to>
      <xdr:col>18</xdr:col>
      <xdr:colOff>100692</xdr:colOff>
      <xdr:row>50</xdr:row>
      <xdr:rowOff>59871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187325</xdr:colOff>
      <xdr:row>0</xdr:row>
      <xdr:rowOff>53975</xdr:rowOff>
    </xdr:from>
    <xdr:to>
      <xdr:col>23</xdr:col>
      <xdr:colOff>970811</xdr:colOff>
      <xdr:row>4</xdr:row>
      <xdr:rowOff>11975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86825" y="53975"/>
          <a:ext cx="2894861" cy="707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2047875</xdr:colOff>
      <xdr:row>0</xdr:row>
      <xdr:rowOff>63500</xdr:rowOff>
    </xdr:from>
    <xdr:to>
      <xdr:col>17</xdr:col>
      <xdr:colOff>56412</xdr:colOff>
      <xdr:row>4</xdr:row>
      <xdr:rowOff>81825</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86000" y="63500"/>
          <a:ext cx="2850411"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24</xdr:col>
      <xdr:colOff>159545</xdr:colOff>
      <xdr:row>1</xdr:row>
      <xdr:rowOff>8731</xdr:rowOff>
    </xdr:from>
    <xdr:to>
      <xdr:col>24</xdr:col>
      <xdr:colOff>3024243</xdr:colOff>
      <xdr:row>4</xdr:row>
      <xdr:rowOff>147706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935951" y="175419"/>
          <a:ext cx="2864698" cy="7104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74839</xdr:colOff>
      <xdr:row>1</xdr:row>
      <xdr:rowOff>149679</xdr:rowOff>
    </xdr:from>
    <xdr:to>
      <xdr:col>24</xdr:col>
      <xdr:colOff>2949743</xdr:colOff>
      <xdr:row>5</xdr:row>
      <xdr:rowOff>111761</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862902" y="340179"/>
          <a:ext cx="2874904" cy="72408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24</xdr:col>
      <xdr:colOff>192882</xdr:colOff>
      <xdr:row>1</xdr:row>
      <xdr:rowOff>71437</xdr:rowOff>
    </xdr:from>
    <xdr:to>
      <xdr:col>24</xdr:col>
      <xdr:colOff>3071869</xdr:colOff>
      <xdr:row>5</xdr:row>
      <xdr:rowOff>19912</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921413" y="261937"/>
          <a:ext cx="2878987" cy="7104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23</xdr:col>
      <xdr:colOff>40481</xdr:colOff>
      <xdr:row>2</xdr:row>
      <xdr:rowOff>73819</xdr:rowOff>
    </xdr:from>
    <xdr:to>
      <xdr:col>24</xdr:col>
      <xdr:colOff>2836122</xdr:colOff>
      <xdr:row>5</xdr:row>
      <xdr:rowOff>212794</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33544" y="454819"/>
          <a:ext cx="2878985" cy="7104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20</xdr:col>
      <xdr:colOff>159544</xdr:colOff>
      <xdr:row>1</xdr:row>
      <xdr:rowOff>8731</xdr:rowOff>
    </xdr:from>
    <xdr:to>
      <xdr:col>20</xdr:col>
      <xdr:colOff>3238499</xdr:colOff>
      <xdr:row>4</xdr:row>
      <xdr:rowOff>138181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390394" y="199231"/>
          <a:ext cx="3078955" cy="71047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25</xdr:col>
      <xdr:colOff>61912</xdr:colOff>
      <xdr:row>0</xdr:row>
      <xdr:rowOff>178594</xdr:rowOff>
    </xdr:from>
    <xdr:to>
      <xdr:col>28</xdr:col>
      <xdr:colOff>54</xdr:colOff>
      <xdr:row>4</xdr:row>
      <xdr:rowOff>146119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837318" y="178594"/>
          <a:ext cx="2862317" cy="729525"/>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Klassisch 2">
      <a:maj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Klassisch 2">
    <a:maj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Klassisch 2">
    <a:maj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돋움"/>
      <a:font script="Hans" typeface="华文新魏"/>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D25"/>
  <sheetViews>
    <sheetView showGridLines="0" tabSelected="1" workbookViewId="0">
      <selection activeCell="D10" sqref="D10"/>
    </sheetView>
  </sheetViews>
  <sheetFormatPr defaultColWidth="11.5546875" defaultRowHeight="15" x14ac:dyDescent="0.2"/>
  <cols>
    <col min="1" max="1" width="7.44140625" style="147" customWidth="1"/>
    <col min="2" max="2" width="27.109375" style="148" bestFit="1" customWidth="1"/>
    <col min="3" max="3" width="53.44140625" style="148" bestFit="1" customWidth="1"/>
    <col min="4" max="4" width="9.21875" style="149" customWidth="1"/>
    <col min="5" max="16384" width="11.5546875" style="142"/>
  </cols>
  <sheetData>
    <row r="9" spans="1:4" ht="15.75" x14ac:dyDescent="0.25">
      <c r="A9" s="139" t="s">
        <v>300</v>
      </c>
      <c r="B9" s="140" t="s">
        <v>301</v>
      </c>
      <c r="C9" s="140" t="s">
        <v>302</v>
      </c>
      <c r="D9" s="141"/>
    </row>
    <row r="10" spans="1:4" s="254" customFormat="1" x14ac:dyDescent="0.2">
      <c r="A10" s="145">
        <v>1</v>
      </c>
      <c r="B10" s="146" t="s">
        <v>299</v>
      </c>
      <c r="C10" s="255" t="s">
        <v>319</v>
      </c>
      <c r="D10" s="253" t="s">
        <v>314</v>
      </c>
    </row>
    <row r="11" spans="1:4" x14ac:dyDescent="0.2">
      <c r="A11" s="143">
        <v>2</v>
      </c>
      <c r="B11" s="144" t="s">
        <v>303</v>
      </c>
      <c r="C11" s="256" t="s">
        <v>320</v>
      </c>
      <c r="D11" s="252" t="s">
        <v>314</v>
      </c>
    </row>
    <row r="12" spans="1:4" x14ac:dyDescent="0.2">
      <c r="A12" s="145">
        <v>3</v>
      </c>
      <c r="B12" s="146" t="s">
        <v>304</v>
      </c>
      <c r="C12" s="255" t="s">
        <v>321</v>
      </c>
      <c r="D12" s="251" t="s">
        <v>314</v>
      </c>
    </row>
    <row r="13" spans="1:4" x14ac:dyDescent="0.2">
      <c r="A13" s="143">
        <v>4</v>
      </c>
      <c r="B13" s="144" t="s">
        <v>305</v>
      </c>
      <c r="C13" s="256" t="s">
        <v>322</v>
      </c>
      <c r="D13" s="252" t="s">
        <v>314</v>
      </c>
    </row>
    <row r="14" spans="1:4" x14ac:dyDescent="0.2">
      <c r="A14" s="145">
        <v>5</v>
      </c>
      <c r="B14" s="146" t="s">
        <v>309</v>
      </c>
      <c r="C14" s="255" t="s">
        <v>323</v>
      </c>
      <c r="D14" s="251" t="s">
        <v>314</v>
      </c>
    </row>
    <row r="15" spans="1:4" x14ac:dyDescent="0.2">
      <c r="A15" s="143">
        <v>6</v>
      </c>
      <c r="B15" s="144" t="s">
        <v>24</v>
      </c>
      <c r="C15" s="256" t="s">
        <v>324</v>
      </c>
      <c r="D15" s="252" t="s">
        <v>314</v>
      </c>
    </row>
    <row r="16" spans="1:4" ht="30" x14ac:dyDescent="0.2">
      <c r="A16" s="145">
        <v>7</v>
      </c>
      <c r="B16" s="146" t="s">
        <v>310</v>
      </c>
      <c r="C16" s="255" t="s">
        <v>326</v>
      </c>
      <c r="D16" s="251" t="s">
        <v>314</v>
      </c>
    </row>
    <row r="17" spans="1:4" x14ac:dyDescent="0.2">
      <c r="A17" s="143">
        <v>8</v>
      </c>
      <c r="B17" s="144" t="s">
        <v>311</v>
      </c>
      <c r="C17" s="256" t="s">
        <v>325</v>
      </c>
      <c r="D17" s="252" t="s">
        <v>314</v>
      </c>
    </row>
    <row r="18" spans="1:4" x14ac:dyDescent="0.2">
      <c r="A18" s="145">
        <v>9</v>
      </c>
      <c r="B18" s="146" t="s">
        <v>312</v>
      </c>
      <c r="C18" s="255" t="s">
        <v>327</v>
      </c>
      <c r="D18" s="251" t="s">
        <v>314</v>
      </c>
    </row>
    <row r="19" spans="1:4" x14ac:dyDescent="0.2">
      <c r="A19" s="143">
        <v>10</v>
      </c>
      <c r="B19" s="144" t="s">
        <v>313</v>
      </c>
      <c r="C19" s="256" t="s">
        <v>174</v>
      </c>
      <c r="D19" s="252" t="s">
        <v>314</v>
      </c>
    </row>
    <row r="20" spans="1:4" x14ac:dyDescent="0.2">
      <c r="A20" s="145">
        <v>11</v>
      </c>
      <c r="B20" s="146" t="s">
        <v>328</v>
      </c>
      <c r="C20" s="255" t="s">
        <v>329</v>
      </c>
      <c r="D20" s="251" t="s">
        <v>314</v>
      </c>
    </row>
    <row r="21" spans="1:4" x14ac:dyDescent="0.2">
      <c r="A21" s="143">
        <v>12</v>
      </c>
      <c r="B21" s="144" t="s">
        <v>331</v>
      </c>
      <c r="C21" s="256" t="s">
        <v>330</v>
      </c>
      <c r="D21" s="252" t="s">
        <v>314</v>
      </c>
    </row>
    <row r="22" spans="1:4" x14ac:dyDescent="0.2">
      <c r="A22" s="145">
        <v>13</v>
      </c>
      <c r="B22" s="146" t="s">
        <v>333</v>
      </c>
      <c r="C22" s="255" t="s">
        <v>332</v>
      </c>
      <c r="D22" s="251" t="s">
        <v>314</v>
      </c>
    </row>
    <row r="23" spans="1:4" x14ac:dyDescent="0.2">
      <c r="A23" s="143">
        <v>14</v>
      </c>
      <c r="B23" s="144" t="s">
        <v>334</v>
      </c>
      <c r="C23" s="256" t="s">
        <v>335</v>
      </c>
      <c r="D23" s="252" t="s">
        <v>314</v>
      </c>
    </row>
    <row r="24" spans="1:4" x14ac:dyDescent="0.2">
      <c r="A24" s="145">
        <v>15</v>
      </c>
      <c r="B24" s="146" t="s">
        <v>336</v>
      </c>
      <c r="C24" s="255" t="s">
        <v>337</v>
      </c>
      <c r="D24" s="251" t="s">
        <v>314</v>
      </c>
    </row>
    <row r="25" spans="1:4" x14ac:dyDescent="0.2">
      <c r="A25" s="145">
        <v>16</v>
      </c>
      <c r="B25" s="146" t="s">
        <v>338</v>
      </c>
      <c r="C25" s="255" t="s">
        <v>339</v>
      </c>
      <c r="D25" s="251" t="s">
        <v>314</v>
      </c>
    </row>
  </sheetData>
  <sheetProtection sheet="1" objects="1" scenarios="1" selectLockedCells="1"/>
  <hyperlinks>
    <hyperlink ref="D10" location="Übersicht!A1" display="klick hier"/>
    <hyperlink ref="D11" location="Katalog_Gesamt!A1" display="klick hier"/>
    <hyperlink ref="D12" location="Geschäftsleitung!A1" display="klick hier"/>
    <hyperlink ref="D13" location="Fachabteilung!A1" display="klick hier"/>
    <hyperlink ref="D14" location="'IT-MA'!A1" display="klick hier"/>
    <hyperlink ref="D15" location="CIO!A1" display="klick hier"/>
    <hyperlink ref="D16" location="Strategiemethode!A1" display="klick hier"/>
    <hyperlink ref="D17" location="Kalkulation!A1" display="klick hier"/>
    <hyperlink ref="D18" location="'Kalkulation-Strategie'!A1" display="klick hier"/>
    <hyperlink ref="D19" location="Datenkonsolidierung!A1" display="klick hier"/>
    <hyperlink ref="D20" location="Ausw_Balken_Domäne_Empf!A1" display="klick hier"/>
    <hyperlink ref="D21" location="Ausw_Abw_Durch_Empfehlung!A1" display="klick hier"/>
    <hyperlink ref="D22" location="Ausw_Spider_Abw_Durch_Empf!A1" display="klick hier"/>
    <hyperlink ref="D23" location="Ausw_Spider_Abw_Max_Min!A1" display="klick hier"/>
    <hyperlink ref="D24" location="Ausw_Innen_Aussensicht!A1" display="klick hier"/>
    <hyperlink ref="D25" location="Ausw_Spider_Innen_Aussen!A1" display="klick hier"/>
  </hyperlinks>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showGridLines="0" zoomScaleNormal="100" workbookViewId="0">
      <selection activeCell="B2" sqref="B2:C2"/>
    </sheetView>
  </sheetViews>
  <sheetFormatPr defaultColWidth="11.5546875" defaultRowHeight="15" x14ac:dyDescent="0.2"/>
  <cols>
    <col min="1" max="1" width="3.77734375" style="50" customWidth="1"/>
    <col min="2" max="2" width="3.88671875" style="37" customWidth="1"/>
    <col min="3" max="3" width="27.77734375" style="38" customWidth="1"/>
    <col min="4" max="4" width="1" style="74" customWidth="1"/>
    <col min="5" max="7" width="8.33203125" style="39" customWidth="1"/>
    <col min="8" max="8" width="8.33203125" style="37" customWidth="1"/>
    <col min="9" max="10" width="8.33203125" style="20" customWidth="1"/>
    <col min="11" max="14" width="15.77734375" style="20" customWidth="1"/>
    <col min="15" max="16" width="15.77734375" style="37" customWidth="1"/>
    <col min="17" max="16384" width="11.5546875" style="37"/>
  </cols>
  <sheetData>
    <row r="1" spans="1:14" ht="15" customHeight="1" x14ac:dyDescent="0.2"/>
    <row r="2" spans="1:14" s="118" customFormat="1" ht="15" customHeight="1" x14ac:dyDescent="0.2">
      <c r="B2" s="276" t="s">
        <v>317</v>
      </c>
      <c r="C2" s="276"/>
      <c r="D2" s="243"/>
      <c r="E2" s="138"/>
      <c r="F2" s="138"/>
      <c r="G2" s="138"/>
      <c r="I2" s="18"/>
      <c r="J2" s="18"/>
      <c r="K2" s="18"/>
      <c r="L2" s="18"/>
      <c r="M2" s="18"/>
      <c r="N2" s="18"/>
    </row>
    <row r="3" spans="1:14" ht="15" customHeight="1" x14ac:dyDescent="0.2"/>
    <row r="4" spans="1:14" ht="15" customHeight="1" x14ac:dyDescent="0.2"/>
    <row r="5" spans="1:14" ht="15" customHeight="1" x14ac:dyDescent="0.2"/>
    <row r="6" spans="1:14" ht="20.25" x14ac:dyDescent="0.3">
      <c r="B6" s="119" t="s">
        <v>170</v>
      </c>
    </row>
    <row r="7" spans="1:14" ht="15" customHeight="1" x14ac:dyDescent="0.3">
      <c r="B7" s="119"/>
    </row>
    <row r="8" spans="1:14" ht="15" customHeight="1" thickBot="1" x14ac:dyDescent="0.25"/>
    <row r="9" spans="1:14" s="124" customFormat="1" ht="42.95" customHeight="1" thickBot="1" x14ac:dyDescent="0.25">
      <c r="A9" s="125"/>
      <c r="B9" s="103" t="s">
        <v>315</v>
      </c>
      <c r="C9" s="122" t="s">
        <v>0</v>
      </c>
      <c r="D9" s="178"/>
      <c r="E9" s="328" t="s">
        <v>171</v>
      </c>
      <c r="F9" s="323"/>
      <c r="G9" s="323"/>
      <c r="H9" s="323"/>
      <c r="I9" s="324"/>
      <c r="J9" s="122" t="s">
        <v>177</v>
      </c>
      <c r="K9" s="122" t="s">
        <v>318</v>
      </c>
      <c r="L9" s="122" t="s">
        <v>173</v>
      </c>
    </row>
    <row r="10" spans="1:14" ht="17.850000000000001" customHeight="1" thickBot="1" x14ac:dyDescent="0.25">
      <c r="A10" s="51"/>
      <c r="B10" s="129"/>
      <c r="C10" s="130"/>
      <c r="D10" s="116"/>
      <c r="E10" s="23">
        <v>1</v>
      </c>
      <c r="F10" s="24">
        <v>2</v>
      </c>
      <c r="G10" s="24">
        <v>3</v>
      </c>
      <c r="H10" s="24">
        <v>4</v>
      </c>
      <c r="I10" s="25">
        <v>5</v>
      </c>
      <c r="J10" s="128"/>
      <c r="K10" s="128"/>
      <c r="L10" s="128"/>
      <c r="M10" s="37"/>
      <c r="N10" s="37"/>
    </row>
    <row r="11" spans="1:14" ht="140.25" x14ac:dyDescent="0.2">
      <c r="A11" s="336" t="s">
        <v>167</v>
      </c>
      <c r="B11" s="70">
        <v>1</v>
      </c>
      <c r="C11" s="71"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244"/>
      <c r="E11" s="43" t="str">
        <f>IF(Strategiemethode!O11="x",1,"")</f>
        <v/>
      </c>
      <c r="F11" s="181" t="str">
        <f>IF(Strategiemethode!P11="x",2,"")</f>
        <v/>
      </c>
      <c r="G11" s="181" t="str">
        <f>IF(Strategiemethode!Q11="x",3,"")</f>
        <v/>
      </c>
      <c r="H11" s="181" t="str">
        <f>IF(Strategiemethode!R11="x",4,"")</f>
        <v/>
      </c>
      <c r="I11" s="182" t="str">
        <f>IF(Strategiemethode!S11="x",5,"")</f>
        <v/>
      </c>
      <c r="J11" s="96" t="str">
        <f>IF(MAX(E11:I11)=0,"",MAX(E11:I11))</f>
        <v/>
      </c>
      <c r="K11" s="342" t="str">
        <f>IF(ISERROR(SUM(E11:I16)/COUNT(E11:I16)),"",SUM(E11:I16)/COUNT(E11:I16))</f>
        <v/>
      </c>
      <c r="L11" s="345"/>
      <c r="M11" s="37"/>
      <c r="N11" s="37"/>
    </row>
    <row r="12" spans="1:14" ht="75" customHeight="1" x14ac:dyDescent="0.2">
      <c r="A12" s="337"/>
      <c r="B12" s="66">
        <v>4</v>
      </c>
      <c r="C12" s="72" t="s">
        <v>101</v>
      </c>
      <c r="E12" s="186" t="str">
        <f>IF(Strategiemethode!O12="x",1,"")</f>
        <v/>
      </c>
      <c r="F12" s="187" t="str">
        <f>IF(Strategiemethode!P12="x",2,"")</f>
        <v/>
      </c>
      <c r="G12" s="187" t="str">
        <f>IF(Strategiemethode!Q12="x",3,"")</f>
        <v/>
      </c>
      <c r="H12" s="187" t="str">
        <f>IF(Strategiemethode!R12="x",4,"")</f>
        <v/>
      </c>
      <c r="I12" s="188" t="str">
        <f>IF(Strategiemethode!S12="x",5,"")</f>
        <v/>
      </c>
      <c r="J12" s="204" t="str">
        <f t="shared" ref="J12:J39" si="0">IF(MAX(E12:I12)=0,"",MAX(E12:I12))</f>
        <v/>
      </c>
      <c r="K12" s="343"/>
      <c r="L12" s="340"/>
      <c r="M12" s="37"/>
      <c r="N12" s="37"/>
    </row>
    <row r="13" spans="1:14" ht="45" customHeight="1" x14ac:dyDescent="0.2">
      <c r="A13" s="337"/>
      <c r="B13" s="66">
        <v>5</v>
      </c>
      <c r="C13" s="72" t="s">
        <v>60</v>
      </c>
      <c r="E13" s="186" t="str">
        <f>IF(Strategiemethode!O13="x",1,"")</f>
        <v/>
      </c>
      <c r="F13" s="187" t="str">
        <f>IF(Strategiemethode!P13="x",2,"")</f>
        <v/>
      </c>
      <c r="G13" s="187" t="str">
        <f>IF(Strategiemethode!Q13="x",3,"")</f>
        <v/>
      </c>
      <c r="H13" s="187" t="str">
        <f>IF(Strategiemethode!R13="x",4,"")</f>
        <v/>
      </c>
      <c r="I13" s="188" t="str">
        <f>IF(Strategiemethode!S13="x",5,"")</f>
        <v/>
      </c>
      <c r="J13" s="204" t="str">
        <f t="shared" si="0"/>
        <v/>
      </c>
      <c r="K13" s="343"/>
      <c r="L13" s="340"/>
      <c r="M13" s="37"/>
      <c r="N13" s="37"/>
    </row>
    <row r="14" spans="1:14" ht="49.5" customHeight="1" x14ac:dyDescent="0.2">
      <c r="A14" s="337"/>
      <c r="B14" s="66">
        <v>9</v>
      </c>
      <c r="C14" s="72" t="s">
        <v>61</v>
      </c>
      <c r="E14" s="186" t="str">
        <f>IF(Strategiemethode!O14="x",1,"")</f>
        <v/>
      </c>
      <c r="F14" s="187" t="str">
        <f>IF(Strategiemethode!P14="x",2,"")</f>
        <v/>
      </c>
      <c r="G14" s="187" t="str">
        <f>IF(Strategiemethode!Q14="x",3,"")</f>
        <v/>
      </c>
      <c r="H14" s="187" t="str">
        <f>IF(Strategiemethode!R14="x",4,"")</f>
        <v/>
      </c>
      <c r="I14" s="188" t="str">
        <f>IF(Strategiemethode!S14="x",5,"")</f>
        <v/>
      </c>
      <c r="J14" s="204" t="str">
        <f t="shared" si="0"/>
        <v/>
      </c>
      <c r="K14" s="343"/>
      <c r="L14" s="340"/>
      <c r="M14" s="37"/>
      <c r="N14" s="37"/>
    </row>
    <row r="15" spans="1:14" ht="66.75" customHeight="1" x14ac:dyDescent="0.2">
      <c r="A15" s="337"/>
      <c r="B15" s="250">
        <v>12</v>
      </c>
      <c r="C15" s="72" t="s">
        <v>63</v>
      </c>
      <c r="E15" s="186" t="str">
        <f>IF(Strategiemethode!O15="x",1,"")</f>
        <v/>
      </c>
      <c r="F15" s="187" t="str">
        <f>IF(Strategiemethode!P15="x",2,"")</f>
        <v/>
      </c>
      <c r="G15" s="187" t="str">
        <f>IF(Strategiemethode!Q15="x",3,"")</f>
        <v/>
      </c>
      <c r="H15" s="187" t="str">
        <f>IF(Strategiemethode!R15="x",4,"")</f>
        <v/>
      </c>
      <c r="I15" s="188" t="str">
        <f>IF(Strategiemethode!S15="x",5,"")</f>
        <v/>
      </c>
      <c r="J15" s="204" t="str">
        <f t="shared" si="0"/>
        <v/>
      </c>
      <c r="K15" s="343"/>
      <c r="L15" s="340"/>
      <c r="M15" s="37"/>
      <c r="N15" s="37"/>
    </row>
    <row r="16" spans="1:14" ht="45.75" customHeight="1" x14ac:dyDescent="0.2">
      <c r="A16" s="337"/>
      <c r="B16" s="250">
        <v>26</v>
      </c>
      <c r="C16" s="72" t="s">
        <v>74</v>
      </c>
      <c r="E16" s="186" t="str">
        <f>IF(Strategiemethode!O16="x",1,"")</f>
        <v/>
      </c>
      <c r="F16" s="187" t="str">
        <f>IF(Strategiemethode!P16="x",2,"")</f>
        <v/>
      </c>
      <c r="G16" s="187" t="str">
        <f>IF(Strategiemethode!Q16="x",3,"")</f>
        <v/>
      </c>
      <c r="H16" s="187" t="str">
        <f>IF(Strategiemethode!R16="x",4,"")</f>
        <v/>
      </c>
      <c r="I16" s="188" t="str">
        <f>IF(Strategiemethode!S16="x",5,"")</f>
        <v/>
      </c>
      <c r="J16" s="204" t="str">
        <f t="shared" si="0"/>
        <v/>
      </c>
      <c r="K16" s="343"/>
      <c r="L16" s="340"/>
      <c r="M16" s="37"/>
      <c r="N16" s="37"/>
    </row>
    <row r="17" spans="1:14" ht="43.5" customHeight="1" x14ac:dyDescent="0.2">
      <c r="A17" s="338" t="s">
        <v>168</v>
      </c>
      <c r="B17" s="248">
        <v>2</v>
      </c>
      <c r="C17" s="134" t="str">
        <f>Katalog_Gesamt!C12</f>
        <v>Wie werden die, durch die Informatik entstehenden Kosten geplant, budgetiert, verrechnet und kontrolliert.</v>
      </c>
      <c r="E17" s="186" t="str">
        <f>IF(Strategiemethode!O17="x",1,"")</f>
        <v/>
      </c>
      <c r="F17" s="187" t="str">
        <f>IF(Strategiemethode!P17="x",2,"")</f>
        <v/>
      </c>
      <c r="G17" s="187" t="str">
        <f>IF(Strategiemethode!Q17="x",3,"")</f>
        <v/>
      </c>
      <c r="H17" s="187" t="str">
        <f>IF(Strategiemethode!R17="x",4,"")</f>
        <v/>
      </c>
      <c r="I17" s="188" t="str">
        <f>IF(Strategiemethode!S17="x",5,"")</f>
        <v/>
      </c>
      <c r="J17" s="204" t="str">
        <f t="shared" si="0"/>
        <v/>
      </c>
      <c r="K17" s="343" t="str">
        <f>IF(ISERROR(SUM(E17:I20)/COUNT(E17:I20)),"",SUM(E17:I20)/COUNT(E17:I20))</f>
        <v/>
      </c>
      <c r="L17" s="340"/>
      <c r="M17" s="37"/>
      <c r="N17" s="37"/>
    </row>
    <row r="18" spans="1:14" ht="140.25" x14ac:dyDescent="0.2">
      <c r="A18" s="338"/>
      <c r="B18" s="67">
        <v>3</v>
      </c>
      <c r="C18" s="134"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E18" s="186" t="str">
        <f>IF(Strategiemethode!O18="x",1,"")</f>
        <v/>
      </c>
      <c r="F18" s="187" t="str">
        <f>IF(Strategiemethode!P18="x",2,"")</f>
        <v/>
      </c>
      <c r="G18" s="187" t="str">
        <f>IF(Strategiemethode!Q18="x",3,"")</f>
        <v/>
      </c>
      <c r="H18" s="187" t="str">
        <f>IF(Strategiemethode!R18="x",4,"")</f>
        <v/>
      </c>
      <c r="I18" s="188" t="str">
        <f>IF(Strategiemethode!S18="x",5,"")</f>
        <v/>
      </c>
      <c r="J18" s="204" t="str">
        <f t="shared" si="0"/>
        <v/>
      </c>
      <c r="K18" s="343"/>
      <c r="L18" s="340"/>
      <c r="M18" s="37"/>
      <c r="N18" s="37"/>
    </row>
    <row r="19" spans="1:14" ht="114.75" x14ac:dyDescent="0.2">
      <c r="A19" s="338"/>
      <c r="B19" s="248">
        <v>7</v>
      </c>
      <c r="C19" s="134" t="s">
        <v>150</v>
      </c>
      <c r="E19" s="186" t="str">
        <f>IF(Strategiemethode!O19="x",1,"")</f>
        <v/>
      </c>
      <c r="F19" s="187" t="str">
        <f>IF(Strategiemethode!P19="x",2,"")</f>
        <v/>
      </c>
      <c r="G19" s="187" t="str">
        <f>IF(Strategiemethode!Q19="x",3,"")</f>
        <v/>
      </c>
      <c r="H19" s="187" t="str">
        <f>IF(Strategiemethode!R19="x",4,"")</f>
        <v/>
      </c>
      <c r="I19" s="188" t="str">
        <f>IF(Strategiemethode!S19="x",5,"")</f>
        <v/>
      </c>
      <c r="J19" s="204" t="str">
        <f t="shared" si="0"/>
        <v/>
      </c>
      <c r="K19" s="343"/>
      <c r="L19" s="340"/>
      <c r="M19" s="37"/>
      <c r="N19" s="37"/>
    </row>
    <row r="20" spans="1:14" ht="153.75" thickBot="1" x14ac:dyDescent="0.25">
      <c r="A20" s="338"/>
      <c r="B20" s="248">
        <v>8</v>
      </c>
      <c r="C20" s="245" t="s">
        <v>149</v>
      </c>
      <c r="E20" s="186" t="str">
        <f>IF(Strategiemethode!O20="x",1,"")</f>
        <v/>
      </c>
      <c r="F20" s="187" t="str">
        <f>IF(Strategiemethode!P20="x",2,"")</f>
        <v/>
      </c>
      <c r="G20" s="187" t="str">
        <f>IF(Strategiemethode!Q20="x",3,"")</f>
        <v/>
      </c>
      <c r="H20" s="187" t="str">
        <f>IF(Strategiemethode!R20="x",4,"")</f>
        <v/>
      </c>
      <c r="I20" s="188" t="str">
        <f>IF(Strategiemethode!S20="x",5,"")</f>
        <v/>
      </c>
      <c r="J20" s="204" t="str">
        <f t="shared" si="0"/>
        <v/>
      </c>
      <c r="K20" s="343"/>
      <c r="L20" s="340"/>
      <c r="M20" s="37"/>
      <c r="N20" s="37"/>
    </row>
    <row r="21" spans="1:14" ht="137.25" customHeight="1" x14ac:dyDescent="0.2">
      <c r="A21" s="339" t="s">
        <v>169</v>
      </c>
      <c r="B21" s="247">
        <v>6</v>
      </c>
      <c r="C21" s="246"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E21" s="186" t="str">
        <f>IF(Strategiemethode!O21="x",1,"")</f>
        <v/>
      </c>
      <c r="F21" s="187" t="str">
        <f>IF(Strategiemethode!P21="x",2,"")</f>
        <v/>
      </c>
      <c r="G21" s="187" t="str">
        <f>IF(Strategiemethode!Q21="x",3,"")</f>
        <v/>
      </c>
      <c r="H21" s="187" t="str">
        <f>IF(Strategiemethode!R21="x",4,"")</f>
        <v/>
      </c>
      <c r="I21" s="188" t="str">
        <f>IF(Strategiemethode!S21="x",5,"")</f>
        <v/>
      </c>
      <c r="J21" s="204" t="str">
        <f t="shared" si="0"/>
        <v/>
      </c>
      <c r="K21" s="343" t="str">
        <f>IF(ISERROR(SUM(E21:I34)/COUNT(E21:I34)),"",SUMMESUMME(E21:I34)/COUNT(E21:I34))</f>
        <v/>
      </c>
      <c r="L21" s="340"/>
      <c r="M21" s="37"/>
      <c r="N21" s="37"/>
    </row>
    <row r="22" spans="1:14" customFormat="1" ht="38.25" x14ac:dyDescent="0.2">
      <c r="A22" s="339"/>
      <c r="B22" s="69">
        <v>10</v>
      </c>
      <c r="C22" s="135" t="str">
        <f>Katalog_Gesamt!C20</f>
        <v>Werden IT-Prozesse definiert und wie werden die entwickelten Prozesse entsprechend dokumentiert?</v>
      </c>
      <c r="D22" s="179"/>
      <c r="E22" s="186" t="str">
        <f>IF(Strategiemethode!O22="x",1,"")</f>
        <v/>
      </c>
      <c r="F22" s="187" t="str">
        <f>IF(Strategiemethode!P22="x",2,"")</f>
        <v/>
      </c>
      <c r="G22" s="187" t="str">
        <f>IF(Strategiemethode!Q22="x",3,"")</f>
        <v/>
      </c>
      <c r="H22" s="187" t="str">
        <f>IF(Strategiemethode!R22="x",4,"")</f>
        <v/>
      </c>
      <c r="I22" s="188" t="str">
        <f>IF(Strategiemethode!S22="x",5,"")</f>
        <v/>
      </c>
      <c r="J22" s="204" t="str">
        <f t="shared" si="0"/>
        <v/>
      </c>
      <c r="K22" s="343"/>
      <c r="L22" s="340"/>
    </row>
    <row r="23" spans="1:14" customFormat="1" ht="51" x14ac:dyDescent="0.2">
      <c r="A23" s="339"/>
      <c r="B23" s="69">
        <v>11</v>
      </c>
      <c r="C23" s="135" t="str">
        <f>Katalog_Gesamt!C21</f>
        <v>Wie werden standardisierte Support-Prozesse verwendet? Wurde für den Kundensupport ein Service-Desk eingerichtet?</v>
      </c>
      <c r="D23" s="179"/>
      <c r="E23" s="186" t="str">
        <f>IF(Strategiemethode!O23="x",1,"")</f>
        <v/>
      </c>
      <c r="F23" s="187" t="str">
        <f>IF(Strategiemethode!P23="x",2,"")</f>
        <v/>
      </c>
      <c r="G23" s="187" t="str">
        <f>IF(Strategiemethode!Q23="x",3,"")</f>
        <v/>
      </c>
      <c r="H23" s="187" t="str">
        <f>IF(Strategiemethode!R23="x",4,"")</f>
        <v/>
      </c>
      <c r="I23" s="188" t="str">
        <f>IF(Strategiemethode!S23="x",5,"")</f>
        <v/>
      </c>
      <c r="J23" s="204" t="str">
        <f t="shared" si="0"/>
        <v/>
      </c>
      <c r="K23" s="343"/>
      <c r="L23" s="340"/>
    </row>
    <row r="24" spans="1:14" customFormat="1" ht="115.5" customHeight="1" x14ac:dyDescent="0.2">
      <c r="A24" s="339"/>
      <c r="B24" s="69">
        <v>13</v>
      </c>
      <c r="C24" s="135" t="str">
        <f>Katalog_Gesamt!C23</f>
        <v>Wie werden die eingesetzten Assets aktiv gemanagt? Wie wird sichergestellt, dass die IT einen kompletten Überblick über die IT-Systeme und die verwendete Software inkl. Lizenzen hat?</v>
      </c>
      <c r="D24" s="179"/>
      <c r="E24" s="186" t="str">
        <f>IF(Strategiemethode!O24="x",1,"")</f>
        <v/>
      </c>
      <c r="F24" s="187" t="str">
        <f>IF(Strategiemethode!P24="x",2,"")</f>
        <v/>
      </c>
      <c r="G24" s="187" t="str">
        <f>IF(Strategiemethode!Q24="x",3,"")</f>
        <v/>
      </c>
      <c r="H24" s="187" t="str">
        <f>IF(Strategiemethode!R24="x",4,"")</f>
        <v/>
      </c>
      <c r="I24" s="188" t="str">
        <f>IF(Strategiemethode!S24="x",5,"")</f>
        <v/>
      </c>
      <c r="J24" s="204" t="str">
        <f t="shared" si="0"/>
        <v/>
      </c>
      <c r="K24" s="343"/>
      <c r="L24" s="340"/>
    </row>
    <row r="25" spans="1:14" ht="76.5" x14ac:dyDescent="0.2">
      <c r="A25" s="339"/>
      <c r="B25" s="69">
        <v>14</v>
      </c>
      <c r="C25" s="135" t="str">
        <f>Katalog_Gesamt!C24</f>
        <v>Wie werden bestehende Systeme dokumentiert? Bestehen pro System eine Systembeschreibung und eine Dokumentation? Werden die Wartungsverträge für die Systeme aktiv gemanagt?</v>
      </c>
      <c r="E25" s="186" t="str">
        <f>IF(Strategiemethode!O25="x",1,"")</f>
        <v/>
      </c>
      <c r="F25" s="187" t="str">
        <f>IF(Strategiemethode!P25="x",2,"")</f>
        <v/>
      </c>
      <c r="G25" s="187" t="str">
        <f>IF(Strategiemethode!Q25="x",3,"")</f>
        <v/>
      </c>
      <c r="H25" s="187" t="str">
        <f>IF(Strategiemethode!R25="x",4,"")</f>
        <v/>
      </c>
      <c r="I25" s="188" t="str">
        <f>IF(Strategiemethode!S25="x",5,"")</f>
        <v/>
      </c>
      <c r="J25" s="204" t="str">
        <f t="shared" si="0"/>
        <v/>
      </c>
      <c r="K25" s="343"/>
      <c r="L25" s="340"/>
      <c r="M25" s="37"/>
      <c r="N25" s="37"/>
    </row>
    <row r="26" spans="1:14" ht="51" x14ac:dyDescent="0.2">
      <c r="A26" s="339"/>
      <c r="B26" s="69">
        <v>16</v>
      </c>
      <c r="C26" s="135" t="str">
        <f>Katalog_Gesamt!C26</f>
        <v>Bestehen detaillierte Pläne zum Thema Business-Continuity? Wie werden Massnahmen für den Unglücksfall geplant und gemanagt?</v>
      </c>
      <c r="E26" s="186" t="str">
        <f>IF(Strategiemethode!O26="x",1,"")</f>
        <v/>
      </c>
      <c r="F26" s="187" t="str">
        <f>IF(Strategiemethode!P26="x",2,"")</f>
        <v/>
      </c>
      <c r="G26" s="187" t="str">
        <f>IF(Strategiemethode!Q26="x",3,"")</f>
        <v/>
      </c>
      <c r="H26" s="187" t="str">
        <f>IF(Strategiemethode!R26="x",4,"")</f>
        <v/>
      </c>
      <c r="I26" s="188" t="str">
        <f>IF(Strategiemethode!S26="x",5,"")</f>
        <v/>
      </c>
      <c r="J26" s="204" t="str">
        <f t="shared" si="0"/>
        <v/>
      </c>
      <c r="K26" s="343"/>
      <c r="L26" s="340"/>
      <c r="M26" s="37"/>
      <c r="N26" s="37"/>
    </row>
    <row r="27" spans="1:14" ht="25.5" x14ac:dyDescent="0.2">
      <c r="A27" s="339"/>
      <c r="B27" s="69">
        <v>18</v>
      </c>
      <c r="C27" s="135" t="str">
        <f>Katalog_Gesamt!C28</f>
        <v>Wie werden die Key-Systeme identifiziert und aktiv überwacht?</v>
      </c>
      <c r="E27" s="186" t="str">
        <f>IF(Strategiemethode!O27="x",1,"")</f>
        <v/>
      </c>
      <c r="F27" s="187" t="str">
        <f>IF(Strategiemethode!P27="x",2,"")</f>
        <v/>
      </c>
      <c r="G27" s="187" t="str">
        <f>IF(Strategiemethode!Q27="x",3,"")</f>
        <v/>
      </c>
      <c r="H27" s="187" t="str">
        <f>IF(Strategiemethode!R27="x",4,"")</f>
        <v/>
      </c>
      <c r="I27" s="188" t="str">
        <f>IF(Strategiemethode!S27="x",5,"")</f>
        <v/>
      </c>
      <c r="J27" s="204" t="str">
        <f t="shared" si="0"/>
        <v/>
      </c>
      <c r="K27" s="343"/>
      <c r="L27" s="340"/>
      <c r="M27" s="37"/>
      <c r="N27" s="37"/>
    </row>
    <row r="28" spans="1:14" ht="51" x14ac:dyDescent="0.2">
      <c r="A28" s="339"/>
      <c r="B28" s="69">
        <v>20</v>
      </c>
      <c r="C28" s="135" t="str">
        <f>Katalog_Gesamt!C30</f>
        <v>Wie werden End-User mit den IT-Werkzeugen vertraut gemacht? Bestehen Anleitungen und Beschreibungen für die End-User?</v>
      </c>
      <c r="D28" s="76"/>
      <c r="E28" s="186" t="str">
        <f>IF(Strategiemethode!O28="x",1,"")</f>
        <v/>
      </c>
      <c r="F28" s="187" t="str">
        <f>IF(Strategiemethode!P28="x",2,"")</f>
        <v/>
      </c>
      <c r="G28" s="187" t="str">
        <f>IF(Strategiemethode!Q28="x",3,"")</f>
        <v/>
      </c>
      <c r="H28" s="187" t="str">
        <f>IF(Strategiemethode!R28="x",4,"")</f>
        <v/>
      </c>
      <c r="I28" s="188" t="str">
        <f>IF(Strategiemethode!S28="x",5,"")</f>
        <v/>
      </c>
      <c r="J28" s="204" t="str">
        <f t="shared" si="0"/>
        <v/>
      </c>
      <c r="K28" s="343"/>
      <c r="L28" s="340"/>
      <c r="M28" s="37"/>
      <c r="N28" s="37"/>
    </row>
    <row r="29" spans="1:14" ht="51" x14ac:dyDescent="0.2">
      <c r="A29" s="339"/>
      <c r="B29" s="69">
        <v>21</v>
      </c>
      <c r="C29" s="135" t="str">
        <f>Katalog_Gesamt!C31</f>
        <v>Wird innerhalb des Personalmanagements für jeden IT-Mitarbeiter eine Rollen-, Kompetenz- und Stellenbeschreibung geführt?</v>
      </c>
      <c r="D29" s="76"/>
      <c r="E29" s="186" t="str">
        <f>IF(Strategiemethode!O29="x",1,"")</f>
        <v/>
      </c>
      <c r="F29" s="187" t="str">
        <f>IF(Strategiemethode!P29="x",2,"")</f>
        <v/>
      </c>
      <c r="G29" s="187" t="str">
        <f>IF(Strategiemethode!Q29="x",3,"")</f>
        <v/>
      </c>
      <c r="H29" s="187" t="str">
        <f>IF(Strategiemethode!R29="x",4,"")</f>
        <v/>
      </c>
      <c r="I29" s="188" t="str">
        <f>IF(Strategiemethode!S29="x",5,"")</f>
        <v/>
      </c>
      <c r="J29" s="204" t="str">
        <f t="shared" si="0"/>
        <v/>
      </c>
      <c r="K29" s="343"/>
      <c r="L29" s="340"/>
      <c r="M29" s="37"/>
      <c r="N29" s="37"/>
    </row>
    <row r="30" spans="1:14" ht="51" x14ac:dyDescent="0.2">
      <c r="A30" s="339"/>
      <c r="B30" s="69">
        <v>22</v>
      </c>
      <c r="C30" s="135" t="str">
        <f>Katalog_Gesamt!C32</f>
        <v>Wie wird das Know-how der Mitarbeiter gemanagt? Bestehen für jeden Mitarbeiter Ausbildungs- und Weiterbildungspläne?</v>
      </c>
      <c r="D30" s="76"/>
      <c r="E30" s="186" t="str">
        <f>IF(Strategiemethode!O30="x",1,"")</f>
        <v/>
      </c>
      <c r="F30" s="187" t="str">
        <f>IF(Strategiemethode!P30="x",2,"")</f>
        <v/>
      </c>
      <c r="G30" s="187" t="str">
        <f>IF(Strategiemethode!Q30="x",3,"")</f>
        <v/>
      </c>
      <c r="H30" s="187" t="str">
        <f>IF(Strategiemethode!R30="x",4,"")</f>
        <v/>
      </c>
      <c r="I30" s="188" t="str">
        <f>IF(Strategiemethode!S30="x",5,"")</f>
        <v/>
      </c>
      <c r="J30" s="204" t="str">
        <f t="shared" si="0"/>
        <v/>
      </c>
      <c r="K30" s="343"/>
      <c r="L30" s="340"/>
      <c r="M30" s="37"/>
      <c r="N30" s="37"/>
    </row>
    <row r="31" spans="1:14" ht="63.75" x14ac:dyDescent="0.2">
      <c r="A31" s="339"/>
      <c r="B31" s="69">
        <v>23</v>
      </c>
      <c r="C31" s="135" t="str">
        <f>Katalog_Gesamt!C33</f>
        <v>Wie werden externe Ressourcen gemanagt? Besteht eine Gesamtübersicht über alle externen Ressourcen mitsamt Leistungen, Kosten und Service-Level-Agreements?</v>
      </c>
      <c r="D31" s="76"/>
      <c r="E31" s="186" t="str">
        <f>IF(Strategiemethode!O31="x",1,"")</f>
        <v/>
      </c>
      <c r="F31" s="187" t="str">
        <f>IF(Strategiemethode!P31="x",2,"")</f>
        <v/>
      </c>
      <c r="G31" s="187" t="str">
        <f>IF(Strategiemethode!Q31="x",3,"")</f>
        <v/>
      </c>
      <c r="H31" s="187" t="str">
        <f>IF(Strategiemethode!R31="x",4,"")</f>
        <v/>
      </c>
      <c r="I31" s="188" t="str">
        <f>IF(Strategiemethode!S31="x",5,"")</f>
        <v/>
      </c>
      <c r="J31" s="204" t="str">
        <f t="shared" si="0"/>
        <v/>
      </c>
      <c r="K31" s="343"/>
      <c r="L31" s="340"/>
      <c r="M31" s="37"/>
      <c r="N31" s="37"/>
    </row>
    <row r="32" spans="1:14" ht="63.75" x14ac:dyDescent="0.2">
      <c r="A32" s="339"/>
      <c r="B32" s="69">
        <v>24</v>
      </c>
      <c r="C32" s="135" t="str">
        <f>Katalog_Gesamt!C34</f>
        <v>Wie werden die Kosten der externen Ressourcen aktiv überwacht und die Einhaltung der vereinbarten Service-Levels von externen Ressourcen gemessen?</v>
      </c>
      <c r="D32" s="76"/>
      <c r="E32" s="186" t="str">
        <f>IF(Strategiemethode!O32="x",1,"")</f>
        <v/>
      </c>
      <c r="F32" s="187" t="str">
        <f>IF(Strategiemethode!P32="x",2,"")</f>
        <v/>
      </c>
      <c r="G32" s="187" t="str">
        <f>IF(Strategiemethode!Q32="x",3,"")</f>
        <v/>
      </c>
      <c r="H32" s="187" t="str">
        <f>IF(Strategiemethode!R32="x",4,"")</f>
        <v/>
      </c>
      <c r="I32" s="188" t="str">
        <f>IF(Strategiemethode!S32="x",5,"")</f>
        <v/>
      </c>
      <c r="J32" s="204" t="str">
        <f t="shared" si="0"/>
        <v/>
      </c>
      <c r="K32" s="343"/>
      <c r="L32" s="340"/>
      <c r="M32" s="37"/>
      <c r="N32" s="37"/>
    </row>
    <row r="33" spans="1:14" ht="141" customHeight="1" x14ac:dyDescent="0.2">
      <c r="A33" s="339"/>
      <c r="B33" s="69">
        <v>25</v>
      </c>
      <c r="C33" s="135" t="str">
        <f>Katalog_Gesamt!C35</f>
        <v>Besteht für IT-Projekte ein Framework, das die Vorgehensweise und die Dokumentation der Projekte definiert?</v>
      </c>
      <c r="D33" s="76"/>
      <c r="E33" s="186" t="str">
        <f>IF(Strategiemethode!O33="x",1,"")</f>
        <v/>
      </c>
      <c r="F33" s="187" t="str">
        <f>IF(Strategiemethode!P33="x",2,"")</f>
        <v/>
      </c>
      <c r="G33" s="187" t="str">
        <f>IF(Strategiemethode!Q33="x",3,"")</f>
        <v/>
      </c>
      <c r="H33" s="187" t="str">
        <f>IF(Strategiemethode!R33="x",4,"")</f>
        <v/>
      </c>
      <c r="I33" s="188" t="str">
        <f>IF(Strategiemethode!S33="x",5,"")</f>
        <v/>
      </c>
      <c r="J33" s="204" t="str">
        <f t="shared" si="0"/>
        <v/>
      </c>
      <c r="K33" s="343"/>
      <c r="L33" s="340"/>
      <c r="M33" s="37"/>
      <c r="N33" s="37"/>
    </row>
    <row r="34" spans="1:14" ht="105.75" customHeight="1" x14ac:dyDescent="0.2">
      <c r="A34" s="339"/>
      <c r="B34" s="247">
        <v>27</v>
      </c>
      <c r="C34" s="135" t="s">
        <v>99</v>
      </c>
      <c r="D34" s="76"/>
      <c r="E34" s="186" t="str">
        <f>IF(Strategiemethode!O34="x",1,"")</f>
        <v/>
      </c>
      <c r="F34" s="187" t="str">
        <f>IF(Strategiemethode!P34="x",2,"")</f>
        <v/>
      </c>
      <c r="G34" s="187" t="str">
        <f>IF(Strategiemethode!Q34="x",3,"")</f>
        <v/>
      </c>
      <c r="H34" s="187" t="str">
        <f>IF(Strategiemethode!R34="x",4,"")</f>
        <v/>
      </c>
      <c r="I34" s="188" t="str">
        <f>IF(Strategiemethode!S34="x",5,"")</f>
        <v/>
      </c>
      <c r="J34" s="204" t="str">
        <f t="shared" si="0"/>
        <v/>
      </c>
      <c r="K34" s="343"/>
      <c r="L34" s="340"/>
      <c r="M34" s="37"/>
      <c r="N34" s="37"/>
    </row>
    <row r="35" spans="1:14" ht="51" x14ac:dyDescent="0.2">
      <c r="A35" s="334" t="s">
        <v>166</v>
      </c>
      <c r="B35" s="249">
        <v>15</v>
      </c>
      <c r="C35" s="136" t="s">
        <v>66</v>
      </c>
      <c r="D35" s="76"/>
      <c r="E35" s="186" t="str">
        <f>IF(Strategiemethode!O35="x",1,"")</f>
        <v/>
      </c>
      <c r="F35" s="187" t="str">
        <f>IF(Strategiemethode!P35="x",2,"")</f>
        <v/>
      </c>
      <c r="G35" s="187" t="str">
        <f>IF(Strategiemethode!Q35="x",3,"")</f>
        <v/>
      </c>
      <c r="H35" s="187" t="str">
        <f>IF(Strategiemethode!R35="x",4,"")</f>
        <v/>
      </c>
      <c r="I35" s="188" t="str">
        <f>IF(Strategiemethode!S35="x",5,"")</f>
        <v/>
      </c>
      <c r="J35" s="204" t="str">
        <f t="shared" si="0"/>
        <v/>
      </c>
      <c r="K35" s="343" t="str">
        <f>IF(ISERROR(SUM(E35:I39)/COUNT(E35:H39)),"",SUM(E35:I39)/COUNT(E35:H39))</f>
        <v/>
      </c>
      <c r="L35" s="340"/>
      <c r="M35" s="37"/>
      <c r="N35" s="37"/>
    </row>
    <row r="36" spans="1:14" ht="63.75" x14ac:dyDescent="0.2">
      <c r="A36" s="334"/>
      <c r="B36" s="68">
        <v>17</v>
      </c>
      <c r="C36" s="136" t="s">
        <v>67</v>
      </c>
      <c r="D36" s="76"/>
      <c r="E36" s="186" t="str">
        <f>IF(Strategiemethode!O36="x",1,"")</f>
        <v/>
      </c>
      <c r="F36" s="187" t="str">
        <f>IF(Strategiemethode!P36="x",2,"")</f>
        <v/>
      </c>
      <c r="G36" s="187" t="str">
        <f>IF(Strategiemethode!Q36="x",3,"")</f>
        <v/>
      </c>
      <c r="H36" s="187" t="str">
        <f>IF(Strategiemethode!R36="x",4,"")</f>
        <v/>
      </c>
      <c r="I36" s="188" t="str">
        <f>IF(Strategiemethode!S36="x",5,"")</f>
        <v/>
      </c>
      <c r="J36" s="204" t="str">
        <f t="shared" si="0"/>
        <v/>
      </c>
      <c r="K36" s="343"/>
      <c r="L36" s="340"/>
      <c r="M36" s="37"/>
      <c r="N36" s="37"/>
    </row>
    <row r="37" spans="1:14" ht="63.75" x14ac:dyDescent="0.2">
      <c r="A37" s="334"/>
      <c r="B37" s="68">
        <v>19</v>
      </c>
      <c r="C37" s="136" t="s">
        <v>69</v>
      </c>
      <c r="D37" s="76"/>
      <c r="E37" s="186" t="str">
        <f>IF(Strategiemethode!O37="x",1,"")</f>
        <v/>
      </c>
      <c r="F37" s="187" t="str">
        <f>IF(Strategiemethode!P37="x",2,"")</f>
        <v/>
      </c>
      <c r="G37" s="187" t="str">
        <f>IF(Strategiemethode!Q37="x",3,"")</f>
        <v/>
      </c>
      <c r="H37" s="187" t="str">
        <f>IF(Strategiemethode!R37="x",4,"")</f>
        <v/>
      </c>
      <c r="I37" s="188" t="str">
        <f>IF(Strategiemethode!S37="x",5,"")</f>
        <v/>
      </c>
      <c r="J37" s="204" t="str">
        <f t="shared" si="0"/>
        <v/>
      </c>
      <c r="K37" s="343"/>
      <c r="L37" s="340"/>
      <c r="M37" s="37"/>
      <c r="N37" s="37"/>
    </row>
    <row r="38" spans="1:14" ht="76.5" x14ac:dyDescent="0.2">
      <c r="A38" s="334"/>
      <c r="B38" s="68">
        <v>28</v>
      </c>
      <c r="C38" s="136" t="str">
        <f>Katalog_Gesamt!C38</f>
        <v>Besteht für das IT-Projektportfoliomanagement ein Framework, das die Vorgehensweise und die Dokumentation des Portfoliomanagements entsprechend definiert?</v>
      </c>
      <c r="D38" s="76"/>
      <c r="E38" s="186" t="str">
        <f>IF(Strategiemethode!O38="x",1,"")</f>
        <v/>
      </c>
      <c r="F38" s="187" t="str">
        <f>IF(Strategiemethode!P38="x",2,"")</f>
        <v/>
      </c>
      <c r="G38" s="187" t="str">
        <f>IF(Strategiemethode!Q38="x",3,"")</f>
        <v/>
      </c>
      <c r="H38" s="187" t="str">
        <f>IF(Strategiemethode!R38="x",4,"")</f>
        <v/>
      </c>
      <c r="I38" s="188" t="str">
        <f>IF(Strategiemethode!S38="x",5,"")</f>
        <v/>
      </c>
      <c r="J38" s="204" t="str">
        <f t="shared" si="0"/>
        <v/>
      </c>
      <c r="K38" s="343"/>
      <c r="L38" s="340"/>
      <c r="M38" s="37"/>
      <c r="N38" s="37"/>
    </row>
    <row r="39" spans="1:14" ht="77.25" thickBot="1" x14ac:dyDescent="0.25">
      <c r="A39" s="335"/>
      <c r="B39" s="77">
        <v>29</v>
      </c>
      <c r="C39" s="137" t="str">
        <f>Katalog_Gesamt!C39</f>
        <v>Wie wird sichergestellt, dass durch definierte Prozesse für das Projektportfoliomanagement, Projekte bewertet und anschliessend mit der Unternehmens- oder IT-Strategie abgestimmt werden?</v>
      </c>
      <c r="D39" s="76"/>
      <c r="E39" s="197" t="str">
        <f>IF(Strategiemethode!O39="x",1,"")</f>
        <v/>
      </c>
      <c r="F39" s="198" t="str">
        <f>IF(Strategiemethode!P39="x",2,"")</f>
        <v/>
      </c>
      <c r="G39" s="198" t="str">
        <f>IF(Strategiemethode!Q39="x",3,"")</f>
        <v/>
      </c>
      <c r="H39" s="198" t="str">
        <f>IF(Strategiemethode!R39="x",4,"")</f>
        <v/>
      </c>
      <c r="I39" s="199" t="str">
        <f>IF(Strategiemethode!S39="x",5,"")</f>
        <v/>
      </c>
      <c r="J39" s="205" t="str">
        <f t="shared" si="0"/>
        <v/>
      </c>
      <c r="K39" s="344"/>
      <c r="L39" s="341"/>
      <c r="M39" s="37"/>
      <c r="N39" s="37"/>
    </row>
    <row r="50" spans="1:14" ht="12.75" x14ac:dyDescent="0.2">
      <c r="A50" s="37"/>
      <c r="C50" s="37"/>
      <c r="E50" s="37"/>
      <c r="F50" s="37"/>
      <c r="G50" s="37"/>
      <c r="I50" s="37"/>
      <c r="J50" s="37"/>
      <c r="K50" s="37"/>
      <c r="L50" s="37"/>
      <c r="M50" s="37"/>
      <c r="N50" s="37"/>
    </row>
    <row r="51" spans="1:14" ht="12.75" x14ac:dyDescent="0.2">
      <c r="A51" s="37"/>
      <c r="C51" s="37"/>
      <c r="E51" s="37"/>
      <c r="F51" s="37"/>
      <c r="G51" s="37"/>
      <c r="I51" s="37"/>
      <c r="J51" s="37"/>
      <c r="K51" s="37"/>
      <c r="L51" s="37"/>
      <c r="M51" s="37"/>
      <c r="N51" s="37"/>
    </row>
  </sheetData>
  <sheetProtection sheet="1" objects="1" scenarios="1" selectLockedCells="1"/>
  <mergeCells count="14">
    <mergeCell ref="L35:L39"/>
    <mergeCell ref="K11:K16"/>
    <mergeCell ref="K35:K39"/>
    <mergeCell ref="K17:K20"/>
    <mergeCell ref="K21:K34"/>
    <mergeCell ref="L11:L16"/>
    <mergeCell ref="L17:L20"/>
    <mergeCell ref="L21:L34"/>
    <mergeCell ref="B2:C2"/>
    <mergeCell ref="A35:A39"/>
    <mergeCell ref="E9:I9"/>
    <mergeCell ref="A11:A16"/>
    <mergeCell ref="A17:A20"/>
    <mergeCell ref="A21:A34"/>
  </mergeCells>
  <conditionalFormatting sqref="L11:L39">
    <cfRule type="cellIs" dxfId="0" priority="1" operator="greaterThan">
      <formula>5</formula>
    </cfRule>
  </conditionalFormatting>
  <hyperlinks>
    <hyperlink ref="B2:C2" location="Inhaltsverzeichnis!A1" display="zurück zu Inhaltsverzeichnis"/>
  </hyperlinks>
  <pageMargins left="0.7" right="0.7" top="0.78740157499999996" bottom="0.78740157499999996" header="0.3" footer="0.3"/>
  <pageSetup paperSize="8"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showGridLines="0" workbookViewId="0">
      <selection activeCell="B2" sqref="B2:C2"/>
    </sheetView>
  </sheetViews>
  <sheetFormatPr defaultColWidth="11.5546875" defaultRowHeight="15" x14ac:dyDescent="0.2"/>
  <cols>
    <col min="1" max="1" width="3.77734375" style="50" customWidth="1"/>
    <col min="2" max="2" width="3.88671875" style="20" customWidth="1"/>
    <col min="3" max="3" width="50.109375" style="38" customWidth="1"/>
    <col min="4" max="23" width="3.44140625" style="20" customWidth="1"/>
    <col min="24" max="25" width="11.33203125" style="48" customWidth="1"/>
  </cols>
  <sheetData>
    <row r="1" spans="1:25" ht="15" customHeight="1" x14ac:dyDescent="0.2"/>
    <row r="2" spans="1:25" s="37" customFormat="1" ht="15" customHeight="1" x14ac:dyDescent="0.2">
      <c r="A2" s="15"/>
      <c r="B2" s="351" t="s">
        <v>317</v>
      </c>
      <c r="C2" s="351"/>
      <c r="D2" s="20"/>
      <c r="E2" s="20"/>
      <c r="F2" s="20"/>
      <c r="G2" s="20"/>
      <c r="H2" s="20"/>
      <c r="I2" s="20"/>
      <c r="J2" s="20"/>
      <c r="K2" s="20"/>
      <c r="L2" s="20"/>
      <c r="M2" s="20"/>
      <c r="N2" s="20"/>
      <c r="O2" s="20"/>
      <c r="P2" s="20"/>
      <c r="Q2" s="20"/>
      <c r="R2" s="20"/>
      <c r="S2" s="20"/>
      <c r="T2" s="20"/>
      <c r="U2" s="20"/>
      <c r="V2" s="20"/>
      <c r="W2" s="20"/>
      <c r="X2" s="48"/>
      <c r="Y2" s="48"/>
    </row>
    <row r="3" spans="1:25" ht="15" customHeight="1" x14ac:dyDescent="0.2">
      <c r="C3" s="40"/>
    </row>
    <row r="4" spans="1:25" ht="15" customHeight="1" x14ac:dyDescent="0.2">
      <c r="B4" s="19"/>
      <c r="C4" s="40"/>
    </row>
    <row r="5" spans="1:25" ht="15" customHeight="1" x14ac:dyDescent="0.2">
      <c r="B5" s="19"/>
      <c r="C5" s="40"/>
    </row>
    <row r="6" spans="1:25" ht="20.25" x14ac:dyDescent="0.2">
      <c r="B6" s="52" t="s">
        <v>174</v>
      </c>
      <c r="C6" s="40"/>
    </row>
    <row r="7" spans="1:25" ht="15" customHeight="1" x14ac:dyDescent="0.2">
      <c r="B7" s="19"/>
      <c r="C7" s="40"/>
    </row>
    <row r="8" spans="1:25" ht="15" customHeight="1" thickBot="1" x14ac:dyDescent="0.25"/>
    <row r="9" spans="1:25" ht="42.95" customHeight="1" thickBot="1" x14ac:dyDescent="0.25">
      <c r="A9" s="120"/>
      <c r="B9" s="103" t="s">
        <v>315</v>
      </c>
      <c r="C9" s="122" t="s">
        <v>0</v>
      </c>
      <c r="D9" s="315" t="s">
        <v>3</v>
      </c>
      <c r="E9" s="311"/>
      <c r="F9" s="311"/>
      <c r="G9" s="311"/>
      <c r="H9" s="349"/>
      <c r="I9" s="315" t="s">
        <v>20</v>
      </c>
      <c r="J9" s="311"/>
      <c r="K9" s="311"/>
      <c r="L9" s="311"/>
      <c r="M9" s="349"/>
      <c r="N9" s="315" t="s">
        <v>26</v>
      </c>
      <c r="O9" s="311"/>
      <c r="P9" s="311"/>
      <c r="Q9" s="311"/>
      <c r="R9" s="349"/>
      <c r="S9" s="315" t="s">
        <v>24</v>
      </c>
      <c r="T9" s="311"/>
      <c r="U9" s="311"/>
      <c r="V9" s="311"/>
      <c r="W9" s="349"/>
      <c r="X9" s="132" t="s">
        <v>175</v>
      </c>
      <c r="Y9" s="132" t="s">
        <v>176</v>
      </c>
    </row>
    <row r="10" spans="1:25" ht="17.850000000000001" customHeight="1" thickBot="1" x14ac:dyDescent="0.25">
      <c r="A10" s="121"/>
      <c r="B10" s="129"/>
      <c r="C10" s="47"/>
      <c r="D10" s="23">
        <v>1</v>
      </c>
      <c r="E10" s="24">
        <v>2</v>
      </c>
      <c r="F10" s="24">
        <v>3</v>
      </c>
      <c r="G10" s="24">
        <v>4</v>
      </c>
      <c r="H10" s="25">
        <v>5</v>
      </c>
      <c r="I10" s="23">
        <v>1</v>
      </c>
      <c r="J10" s="24">
        <v>2</v>
      </c>
      <c r="K10" s="24">
        <v>3</v>
      </c>
      <c r="L10" s="24">
        <v>4</v>
      </c>
      <c r="M10" s="25">
        <v>5</v>
      </c>
      <c r="N10" s="23">
        <v>1</v>
      </c>
      <c r="O10" s="24">
        <v>2</v>
      </c>
      <c r="P10" s="24">
        <v>3</v>
      </c>
      <c r="Q10" s="24">
        <v>4</v>
      </c>
      <c r="R10" s="25">
        <v>5</v>
      </c>
      <c r="S10" s="23">
        <v>1</v>
      </c>
      <c r="T10" s="24">
        <v>2</v>
      </c>
      <c r="U10" s="24">
        <v>3</v>
      </c>
      <c r="V10" s="24">
        <v>4</v>
      </c>
      <c r="W10" s="25">
        <v>5</v>
      </c>
      <c r="X10" s="131"/>
      <c r="Y10" s="133"/>
    </row>
    <row r="11" spans="1:25" ht="89.25" x14ac:dyDescent="0.2">
      <c r="A11" s="350" t="s">
        <v>104</v>
      </c>
      <c r="B11" s="28">
        <v>1</v>
      </c>
      <c r="C11" s="27"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43" t="str">
        <f>IF(Übersicht!D11="x",1,"")</f>
        <v/>
      </c>
      <c r="E11" s="181" t="str">
        <f>IF(Übersicht!E11="x",2,"")</f>
        <v/>
      </c>
      <c r="F11" s="181" t="str">
        <f>IF(Übersicht!F11="x",3,"")</f>
        <v/>
      </c>
      <c r="G11" s="181" t="str">
        <f>IF(Übersicht!G11="x",4,"")</f>
        <v/>
      </c>
      <c r="H11" s="182" t="str">
        <f>IF(Übersicht!H11="x",5,"")</f>
        <v/>
      </c>
      <c r="I11" s="43" t="str">
        <f>IF(Übersicht!I11="x",1,"")</f>
        <v/>
      </c>
      <c r="J11" s="181" t="str">
        <f>IF(Übersicht!J11="x",2,"")</f>
        <v/>
      </c>
      <c r="K11" s="181" t="str">
        <f>IF(Übersicht!K11="x",3,"")</f>
        <v/>
      </c>
      <c r="L11" s="181" t="str">
        <f>IF(Übersicht!L11="x",4,"")</f>
        <v/>
      </c>
      <c r="M11" s="182" t="str">
        <f>IF(Übersicht!M11="x",5,"")</f>
        <v/>
      </c>
      <c r="N11" s="43" t="str">
        <f>IF(Übersicht!N11="x",1,"")</f>
        <v/>
      </c>
      <c r="O11" s="181" t="str">
        <f>IF(Übersicht!O11="x",2,"")</f>
        <v/>
      </c>
      <c r="P11" s="181" t="str">
        <f>IF(Übersicht!P11="x",3,"")</f>
        <v/>
      </c>
      <c r="Q11" s="181" t="str">
        <f>IF(Übersicht!Q11="x",4,"")</f>
        <v/>
      </c>
      <c r="R11" s="182" t="str">
        <f>IF(Übersicht!R11="x",5,"")</f>
        <v/>
      </c>
      <c r="S11" s="43" t="str">
        <f>IF(Übersicht!S11="x",1,"")</f>
        <v/>
      </c>
      <c r="T11" s="181" t="str">
        <f>IF(Übersicht!T11="x",2,"")</f>
        <v/>
      </c>
      <c r="U11" s="181" t="str">
        <f>IF(Übersicht!U11="x",3,"")</f>
        <v/>
      </c>
      <c r="V11" s="181" t="str">
        <f>IF(Übersicht!V11="x",4,"")</f>
        <v/>
      </c>
      <c r="W11" s="182" t="str">
        <f>IF(Übersicht!W11="x",5,"")</f>
        <v/>
      </c>
      <c r="X11" s="184" t="str">
        <f>IF(ISERROR(SUM(D11:W11)/COUNT(D11:W11)),"",SUM(D11:W11)/COUNT(D11:W11))</f>
        <v/>
      </c>
      <c r="Y11" s="185" t="str">
        <f>'Kalkulation-Strategie'!J11</f>
        <v/>
      </c>
    </row>
    <row r="12" spans="1:25" ht="25.5" x14ac:dyDescent="0.2">
      <c r="A12" s="350"/>
      <c r="B12" s="28">
        <v>2</v>
      </c>
      <c r="C12" s="27" t="str">
        <f>Katalog_Gesamt!C12</f>
        <v>Wie werden die, durch die Informatik entstehenden Kosten geplant, budgetiert, verrechnet und kontrolliert.</v>
      </c>
      <c r="D12" s="186" t="str">
        <f>IF(Übersicht!D12="x",1,"")</f>
        <v/>
      </c>
      <c r="E12" s="187" t="str">
        <f>IF(Übersicht!E12="x",2,"")</f>
        <v/>
      </c>
      <c r="F12" s="187" t="str">
        <f>IF(Übersicht!F12="x",3,"")</f>
        <v/>
      </c>
      <c r="G12" s="187" t="str">
        <f>IF(Übersicht!G12="x",4,"")</f>
        <v/>
      </c>
      <c r="H12" s="188" t="str">
        <f>IF(Übersicht!H12="x",5,"")</f>
        <v/>
      </c>
      <c r="I12" s="186" t="str">
        <f>IF(Übersicht!I12="x",1,"")</f>
        <v/>
      </c>
      <c r="J12" s="187" t="str">
        <f>IF(Übersicht!J12="x",2,"")</f>
        <v/>
      </c>
      <c r="K12" s="187" t="str">
        <f>IF(Übersicht!K12="x",3,"")</f>
        <v/>
      </c>
      <c r="L12" s="187" t="str">
        <f>IF(Übersicht!L12="x",4,"")</f>
        <v/>
      </c>
      <c r="M12" s="188" t="str">
        <f>IF(Übersicht!M12="x",5,"")</f>
        <v/>
      </c>
      <c r="N12" s="186" t="str">
        <f>IF(Übersicht!N12="x",1,"")</f>
        <v/>
      </c>
      <c r="O12" s="187" t="str">
        <f>IF(Übersicht!O12="x",2,"")</f>
        <v/>
      </c>
      <c r="P12" s="187" t="str">
        <f>IF(Übersicht!P12="x",3,"")</f>
        <v/>
      </c>
      <c r="Q12" s="187" t="str">
        <f>IF(Übersicht!Q12="x",4,"")</f>
        <v/>
      </c>
      <c r="R12" s="188" t="str">
        <f>IF(Übersicht!R12="x",5,"")</f>
        <v/>
      </c>
      <c r="S12" s="186" t="str">
        <f>IF(Übersicht!S12="x",1,"")</f>
        <v/>
      </c>
      <c r="T12" s="187" t="str">
        <f>IF(Übersicht!T12="x",2,"")</f>
        <v/>
      </c>
      <c r="U12" s="187" t="str">
        <f>IF(Übersicht!U12="x",3,"")</f>
        <v/>
      </c>
      <c r="V12" s="187" t="str">
        <f>IF(Übersicht!V12="x",4,"")</f>
        <v/>
      </c>
      <c r="W12" s="189" t="str">
        <f>IF(Übersicht!W12="x",5,"")</f>
        <v/>
      </c>
      <c r="X12" s="191" t="str">
        <f t="shared" ref="X12:X39" si="0">IF(ISERROR(SUM(D12:W12)/COUNT(D12:W12)),"",SUM(D12:W12)/COUNT(D12:W12))</f>
        <v/>
      </c>
      <c r="Y12" s="192" t="str">
        <f>'Kalkulation-Strategie'!J17</f>
        <v/>
      </c>
    </row>
    <row r="13" spans="1:25" ht="89.25" x14ac:dyDescent="0.2">
      <c r="A13" s="350"/>
      <c r="B13" s="28">
        <v>3</v>
      </c>
      <c r="C13" s="27"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D13" s="186" t="str">
        <f>IF(Übersicht!D13="x",1,"")</f>
        <v/>
      </c>
      <c r="E13" s="187" t="str">
        <f>IF(Übersicht!E13="x",2,"")</f>
        <v/>
      </c>
      <c r="F13" s="187" t="str">
        <f>IF(Übersicht!F13="x",3,"")</f>
        <v/>
      </c>
      <c r="G13" s="187" t="str">
        <f>IF(Übersicht!G13="x",4,"")</f>
        <v/>
      </c>
      <c r="H13" s="188" t="str">
        <f>IF(Übersicht!H13="x",5,"")</f>
        <v/>
      </c>
      <c r="I13" s="186" t="str">
        <f>IF(Übersicht!I13="x",1,"")</f>
        <v/>
      </c>
      <c r="J13" s="187" t="str">
        <f>IF(Übersicht!J13="x",2,"")</f>
        <v/>
      </c>
      <c r="K13" s="187" t="str">
        <f>IF(Übersicht!K13="x",3,"")</f>
        <v/>
      </c>
      <c r="L13" s="187" t="str">
        <f>IF(Übersicht!L13="x",4,"")</f>
        <v/>
      </c>
      <c r="M13" s="188" t="str">
        <f>IF(Übersicht!M13="x",5,"")</f>
        <v/>
      </c>
      <c r="N13" s="186" t="str">
        <f>IF(Übersicht!N13="x",1,"")</f>
        <v/>
      </c>
      <c r="O13" s="187" t="str">
        <f>IF(Übersicht!O13="x",2,"")</f>
        <v/>
      </c>
      <c r="P13" s="187" t="str">
        <f>IF(Übersicht!P13="x",3,"")</f>
        <v/>
      </c>
      <c r="Q13" s="187" t="str">
        <f>IF(Übersicht!Q13="x",4,"")</f>
        <v/>
      </c>
      <c r="R13" s="188" t="str">
        <f>IF(Übersicht!R13="x",5,"")</f>
        <v/>
      </c>
      <c r="S13" s="186" t="str">
        <f>IF(Übersicht!S13="x",1,"")</f>
        <v/>
      </c>
      <c r="T13" s="187" t="str">
        <f>IF(Übersicht!T13="x",2,"")</f>
        <v/>
      </c>
      <c r="U13" s="187" t="str">
        <f>IF(Übersicht!U13="x",3,"")</f>
        <v/>
      </c>
      <c r="V13" s="187" t="str">
        <f>IF(Übersicht!V13="x",4,"")</f>
        <v/>
      </c>
      <c r="W13" s="188" t="str">
        <f>IF(Übersicht!W13="x",5,"")</f>
        <v/>
      </c>
      <c r="X13" s="191" t="str">
        <f t="shared" si="0"/>
        <v/>
      </c>
      <c r="Y13" s="192" t="str">
        <f>'Kalkulation-Strategie'!J18</f>
        <v/>
      </c>
    </row>
    <row r="14" spans="1:25" ht="25.5" x14ac:dyDescent="0.2">
      <c r="A14" s="350"/>
      <c r="B14" s="28">
        <v>4</v>
      </c>
      <c r="C14" s="27" t="str">
        <f>Katalog_Gesamt!C14</f>
        <v xml:space="preserve">Wie wird die IT-Sicherheit sichergestellt? Bestehen hier definierte Prozesse und Richtlinien bzw. ein Alignement mit der Unternehmensleitung? </v>
      </c>
      <c r="D14" s="186" t="str">
        <f>IF(Übersicht!D14="x",1,"")</f>
        <v/>
      </c>
      <c r="E14" s="187" t="str">
        <f>IF(Übersicht!E14="x",2,"")</f>
        <v/>
      </c>
      <c r="F14" s="187" t="str">
        <f>IF(Übersicht!F14="x",3,"")</f>
        <v/>
      </c>
      <c r="G14" s="187" t="str">
        <f>IF(Übersicht!G14="x",4,"")</f>
        <v/>
      </c>
      <c r="H14" s="188" t="str">
        <f>IF(Übersicht!H14="x",5,"")</f>
        <v/>
      </c>
      <c r="I14" s="186" t="str">
        <f>IF(Übersicht!I14="x",1,"")</f>
        <v/>
      </c>
      <c r="J14" s="187" t="str">
        <f>IF(Übersicht!J14="x",2,"")</f>
        <v/>
      </c>
      <c r="K14" s="187" t="str">
        <f>IF(Übersicht!K14="x",3,"")</f>
        <v/>
      </c>
      <c r="L14" s="187" t="str">
        <f>IF(Übersicht!L14="x",4,"")</f>
        <v/>
      </c>
      <c r="M14" s="188" t="str">
        <f>IF(Übersicht!M14="x",5,"")</f>
        <v/>
      </c>
      <c r="N14" s="186" t="str">
        <f>IF(Übersicht!N14="x",1,"")</f>
        <v/>
      </c>
      <c r="O14" s="187" t="str">
        <f>IF(Übersicht!O14="x",2,"")</f>
        <v/>
      </c>
      <c r="P14" s="187" t="str">
        <f>IF(Übersicht!P14="x",3,"")</f>
        <v/>
      </c>
      <c r="Q14" s="187" t="str">
        <f>IF(Übersicht!Q14="x",4,"")</f>
        <v/>
      </c>
      <c r="R14" s="188" t="str">
        <f>IF(Übersicht!R14="x",5,"")</f>
        <v/>
      </c>
      <c r="S14" s="186" t="str">
        <f>IF(Übersicht!S14="x",1,"")</f>
        <v/>
      </c>
      <c r="T14" s="187" t="str">
        <f>IF(Übersicht!T14="x",2,"")</f>
        <v/>
      </c>
      <c r="U14" s="187" t="str">
        <f>IF(Übersicht!U14="x",3,"")</f>
        <v/>
      </c>
      <c r="V14" s="187" t="str">
        <f>IF(Übersicht!V14="x",4,"")</f>
        <v/>
      </c>
      <c r="W14" s="189" t="str">
        <f>IF(Übersicht!W14="x",5,"")</f>
        <v/>
      </c>
      <c r="X14" s="191" t="str">
        <f t="shared" si="0"/>
        <v/>
      </c>
      <c r="Y14" s="192" t="str">
        <f>'Kalkulation-Strategie'!J12</f>
        <v/>
      </c>
    </row>
    <row r="15" spans="1:25" ht="25.5" x14ac:dyDescent="0.2">
      <c r="A15" s="350"/>
      <c r="B15" s="28">
        <v>5</v>
      </c>
      <c r="C15" s="27" t="str">
        <f>Katalog_Gesamt!C15</f>
        <v>Bestehen Definitionen zur Business-Continuity und Absprachen über die Verfügbarkeit der Informatiksysteme?</v>
      </c>
      <c r="D15" s="186" t="str">
        <f>IF(Übersicht!D15="x",1,"")</f>
        <v/>
      </c>
      <c r="E15" s="187" t="str">
        <f>IF(Übersicht!E15="x",2,"")</f>
        <v/>
      </c>
      <c r="F15" s="187" t="str">
        <f>IF(Übersicht!F15="x",3,"")</f>
        <v/>
      </c>
      <c r="G15" s="187" t="str">
        <f>IF(Übersicht!G15="x",4,"")</f>
        <v/>
      </c>
      <c r="H15" s="188" t="str">
        <f>IF(Übersicht!H15="x",5,"")</f>
        <v/>
      </c>
      <c r="I15" s="186" t="str">
        <f>IF(Übersicht!I15="x",1,"")</f>
        <v/>
      </c>
      <c r="J15" s="187" t="str">
        <f>IF(Übersicht!J15="x",2,"")</f>
        <v/>
      </c>
      <c r="K15" s="187" t="str">
        <f>IF(Übersicht!K15="x",3,"")</f>
        <v/>
      </c>
      <c r="L15" s="187" t="str">
        <f>IF(Übersicht!L15="x",4,"")</f>
        <v/>
      </c>
      <c r="M15" s="188" t="str">
        <f>IF(Übersicht!M15="x",5,"")</f>
        <v/>
      </c>
      <c r="N15" s="186" t="str">
        <f>IF(Übersicht!N15="x",1,"")</f>
        <v/>
      </c>
      <c r="O15" s="187" t="str">
        <f>IF(Übersicht!O15="x",2,"")</f>
        <v/>
      </c>
      <c r="P15" s="187" t="str">
        <f>IF(Übersicht!P15="x",3,"")</f>
        <v/>
      </c>
      <c r="Q15" s="187" t="str">
        <f>IF(Übersicht!Q15="x",4,"")</f>
        <v/>
      </c>
      <c r="R15" s="188" t="str">
        <f>IF(Übersicht!R15="x",5,"")</f>
        <v/>
      </c>
      <c r="S15" s="186" t="str">
        <f>IF(Übersicht!S15="x",1,"")</f>
        <v/>
      </c>
      <c r="T15" s="187" t="str">
        <f>IF(Übersicht!T15="x",2,"")</f>
        <v/>
      </c>
      <c r="U15" s="187" t="str">
        <f>IF(Übersicht!U15="x",3,"")</f>
        <v/>
      </c>
      <c r="V15" s="187" t="str">
        <f>IF(Übersicht!V15="x",4,"")</f>
        <v/>
      </c>
      <c r="W15" s="188" t="str">
        <f>IF(Übersicht!W15="x",5,"")</f>
        <v/>
      </c>
      <c r="X15" s="191" t="str">
        <f t="shared" si="0"/>
        <v/>
      </c>
      <c r="Y15" s="192" t="str">
        <f>'Kalkulation-Strategie'!J13</f>
        <v/>
      </c>
    </row>
    <row r="16" spans="1:25" ht="76.5" x14ac:dyDescent="0.2">
      <c r="A16" s="350"/>
      <c r="B16" s="28">
        <v>6</v>
      </c>
      <c r="C16" s="27"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D16" s="186" t="str">
        <f>IF(Übersicht!D16="x",1,"")</f>
        <v/>
      </c>
      <c r="E16" s="187" t="str">
        <f>IF(Übersicht!E16="x",2,"")</f>
        <v/>
      </c>
      <c r="F16" s="187" t="str">
        <f>IF(Übersicht!F16="x",3,"")</f>
        <v/>
      </c>
      <c r="G16" s="187" t="str">
        <f>IF(Übersicht!G16="x",4,"")</f>
        <v/>
      </c>
      <c r="H16" s="188" t="str">
        <f>IF(Übersicht!H16="x",5,"")</f>
        <v/>
      </c>
      <c r="I16" s="186" t="str">
        <f>IF(Übersicht!I16="x",1,"")</f>
        <v/>
      </c>
      <c r="J16" s="187" t="str">
        <f>IF(Übersicht!J16="x",2,"")</f>
        <v/>
      </c>
      <c r="K16" s="187" t="str">
        <f>IF(Übersicht!K16="x",3,"")</f>
        <v/>
      </c>
      <c r="L16" s="187" t="str">
        <f>IF(Übersicht!L16="x",4,"")</f>
        <v/>
      </c>
      <c r="M16" s="188" t="str">
        <f>IF(Übersicht!M16="x",5,"")</f>
        <v/>
      </c>
      <c r="N16" s="186" t="str">
        <f>IF(Übersicht!N16="x",1,"")</f>
        <v/>
      </c>
      <c r="O16" s="187" t="str">
        <f>IF(Übersicht!O16="x",2,"")</f>
        <v/>
      </c>
      <c r="P16" s="187" t="str">
        <f>IF(Übersicht!P16="x",3,"")</f>
        <v/>
      </c>
      <c r="Q16" s="187" t="str">
        <f>IF(Übersicht!Q16="x",4,"")</f>
        <v/>
      </c>
      <c r="R16" s="188" t="str">
        <f>IF(Übersicht!R16="x",5,"")</f>
        <v/>
      </c>
      <c r="S16" s="186" t="str">
        <f>IF(Übersicht!S16="x",1,"")</f>
        <v/>
      </c>
      <c r="T16" s="187" t="str">
        <f>IF(Übersicht!T16="x",2,"")</f>
        <v/>
      </c>
      <c r="U16" s="187" t="str">
        <f>IF(Übersicht!U16="x",3,"")</f>
        <v/>
      </c>
      <c r="V16" s="187" t="str">
        <f>IF(Übersicht!V16="x",4,"")</f>
        <v/>
      </c>
      <c r="W16" s="189" t="str">
        <f>IF(Übersicht!W16="x",5,"")</f>
        <v/>
      </c>
      <c r="X16" s="191" t="str">
        <f t="shared" si="0"/>
        <v/>
      </c>
      <c r="Y16" s="192" t="str">
        <f>'Kalkulation-Strategie'!J21</f>
        <v/>
      </c>
    </row>
    <row r="17" spans="1:25" ht="51" x14ac:dyDescent="0.2">
      <c r="A17" s="350"/>
      <c r="B17" s="28">
        <v>7</v>
      </c>
      <c r="C17" s="27" t="str">
        <f>Katalog_Gesamt!C17</f>
        <v>Wie unterstützt die IT das Business bei der Entwicklung und Implementierung neuer Businessprozesse in die IT-Landschaft?
Werden Optimierung und Automatisierung der bestehenden Businessprozesse von der IT gefördert und getrieben?</v>
      </c>
      <c r="D17" s="186" t="str">
        <f>IF(Übersicht!D17="x",1,"")</f>
        <v/>
      </c>
      <c r="E17" s="187" t="str">
        <f>IF(Übersicht!E17="x",2,"")</f>
        <v/>
      </c>
      <c r="F17" s="187" t="str">
        <f>IF(Übersicht!F17="x",3,"")</f>
        <v/>
      </c>
      <c r="G17" s="187" t="str">
        <f>IF(Übersicht!G17="x",4,"")</f>
        <v/>
      </c>
      <c r="H17" s="188" t="str">
        <f>IF(Übersicht!H17="x",5,"")</f>
        <v/>
      </c>
      <c r="I17" s="186" t="str">
        <f>IF(Übersicht!I17="x",1,"")</f>
        <v/>
      </c>
      <c r="J17" s="187" t="str">
        <f>IF(Übersicht!J17="x",2,"")</f>
        <v/>
      </c>
      <c r="K17" s="187" t="str">
        <f>IF(Übersicht!K17="x",3,"")</f>
        <v/>
      </c>
      <c r="L17" s="187" t="str">
        <f>IF(Übersicht!L17="x",4,"")</f>
        <v/>
      </c>
      <c r="M17" s="188" t="str">
        <f>IF(Übersicht!M17="x",5,"")</f>
        <v/>
      </c>
      <c r="N17" s="186" t="str">
        <f>IF(Übersicht!N17="x",1,"")</f>
        <v/>
      </c>
      <c r="O17" s="187" t="str">
        <f>IF(Übersicht!O17="x",2,"")</f>
        <v/>
      </c>
      <c r="P17" s="187" t="str">
        <f>IF(Übersicht!P17="x",3,"")</f>
        <v/>
      </c>
      <c r="Q17" s="187" t="str">
        <f>IF(Übersicht!Q17="x",4,"")</f>
        <v/>
      </c>
      <c r="R17" s="188" t="str">
        <f>IF(Übersicht!R17="x",5,"")</f>
        <v/>
      </c>
      <c r="S17" s="186" t="str">
        <f>IF(Übersicht!S17="x",1,"")</f>
        <v/>
      </c>
      <c r="T17" s="187" t="str">
        <f>IF(Übersicht!T17="x",2,"")</f>
        <v/>
      </c>
      <c r="U17" s="187" t="str">
        <f>IF(Übersicht!U17="x",3,"")</f>
        <v/>
      </c>
      <c r="V17" s="187" t="str">
        <f>IF(Übersicht!V17="x",4,"")</f>
        <v/>
      </c>
      <c r="W17" s="188" t="str">
        <f>IF(Übersicht!W17="x",5,"")</f>
        <v/>
      </c>
      <c r="X17" s="191" t="str">
        <f t="shared" si="0"/>
        <v/>
      </c>
      <c r="Y17" s="192" t="str">
        <f>'Kalkulation-Strategie'!J19</f>
        <v/>
      </c>
    </row>
    <row r="18" spans="1:25" ht="89.25" x14ac:dyDescent="0.2">
      <c r="A18" s="346" t="s">
        <v>105</v>
      </c>
      <c r="B18" s="29">
        <v>8</v>
      </c>
      <c r="C18" s="30"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D18" s="193" t="str">
        <f>IF(Übersicht!D18="x",1,"")</f>
        <v/>
      </c>
      <c r="E18" s="194" t="str">
        <f>IF(Übersicht!E18="x",2,"")</f>
        <v/>
      </c>
      <c r="F18" s="194" t="str">
        <f>IF(Übersicht!F18="x",3,"")</f>
        <v/>
      </c>
      <c r="G18" s="194" t="str">
        <f>IF(Übersicht!G18="x",4,"")</f>
        <v/>
      </c>
      <c r="H18" s="195" t="str">
        <f>IF(Übersicht!H18="x",5,"")</f>
        <v/>
      </c>
      <c r="I18" s="193" t="str">
        <f>IF(Übersicht!I18="x",1,"")</f>
        <v/>
      </c>
      <c r="J18" s="194" t="str">
        <f>IF(Übersicht!J18="x",2,"")</f>
        <v/>
      </c>
      <c r="K18" s="194" t="str">
        <f>IF(Übersicht!K18="x",3,"")</f>
        <v/>
      </c>
      <c r="L18" s="194" t="str">
        <f>IF(Übersicht!L18="x",4,"")</f>
        <v/>
      </c>
      <c r="M18" s="195" t="str">
        <f>IF(Übersicht!M18="x",5,"")</f>
        <v/>
      </c>
      <c r="N18" s="193" t="str">
        <f>IF(Übersicht!N18="x",1,"")</f>
        <v/>
      </c>
      <c r="O18" s="194" t="str">
        <f>IF(Übersicht!O18="x",2,"")</f>
        <v/>
      </c>
      <c r="P18" s="194" t="str">
        <f>IF(Übersicht!P18="x",3,"")</f>
        <v/>
      </c>
      <c r="Q18" s="194" t="str">
        <f>IF(Übersicht!Q18="x",4,"")</f>
        <v/>
      </c>
      <c r="R18" s="195" t="str">
        <f>IF(Übersicht!R18="x",5,"")</f>
        <v/>
      </c>
      <c r="S18" s="193" t="str">
        <f>IF(Übersicht!S18="x",1,"")</f>
        <v/>
      </c>
      <c r="T18" s="194" t="str">
        <f>IF(Übersicht!T18="x",2,"")</f>
        <v/>
      </c>
      <c r="U18" s="194" t="str">
        <f>IF(Übersicht!U18="x",3,"")</f>
        <v/>
      </c>
      <c r="V18" s="194" t="str">
        <f>IF(Übersicht!V18="x",4,"")</f>
        <v/>
      </c>
      <c r="W18" s="196" t="str">
        <f>IF(Übersicht!W18="x",5,"")</f>
        <v/>
      </c>
      <c r="X18" s="191" t="str">
        <f t="shared" si="0"/>
        <v/>
      </c>
      <c r="Y18" s="192" t="str">
        <f>'Kalkulation-Strategie'!J20</f>
        <v/>
      </c>
    </row>
    <row r="19" spans="1:25" ht="25.5" x14ac:dyDescent="0.2">
      <c r="A19" s="346"/>
      <c r="B19" s="29">
        <v>9</v>
      </c>
      <c r="C19" s="30" t="str">
        <f>Katalog_Gesamt!C19</f>
        <v>Werden IT-Services gemessen und wie werden die Service-Level-Agreements auf ihre Erfüllung hin überprüft?</v>
      </c>
      <c r="D19" s="186" t="str">
        <f>IF(Übersicht!D19="x",1,"")</f>
        <v/>
      </c>
      <c r="E19" s="187" t="str">
        <f>IF(Übersicht!E19="x",2,"")</f>
        <v/>
      </c>
      <c r="F19" s="187" t="str">
        <f>IF(Übersicht!F19="x",3,"")</f>
        <v/>
      </c>
      <c r="G19" s="187" t="str">
        <f>IF(Übersicht!G19="x",4,"")</f>
        <v/>
      </c>
      <c r="H19" s="188" t="str">
        <f>IF(Übersicht!H19="x",5,"")</f>
        <v/>
      </c>
      <c r="I19" s="186" t="str">
        <f>IF(Übersicht!I19="x",1,"")</f>
        <v/>
      </c>
      <c r="J19" s="187" t="str">
        <f>IF(Übersicht!J19="x",2,"")</f>
        <v/>
      </c>
      <c r="K19" s="187" t="str">
        <f>IF(Übersicht!K19="x",3,"")</f>
        <v/>
      </c>
      <c r="L19" s="187" t="str">
        <f>IF(Übersicht!L19="x",4,"")</f>
        <v/>
      </c>
      <c r="M19" s="188" t="str">
        <f>IF(Übersicht!M19="x",5,"")</f>
        <v/>
      </c>
      <c r="N19" s="186" t="str">
        <f>IF(Übersicht!N19="x",1,"")</f>
        <v/>
      </c>
      <c r="O19" s="187" t="str">
        <f>IF(Übersicht!O19="x",2,"")</f>
        <v/>
      </c>
      <c r="P19" s="187" t="str">
        <f>IF(Übersicht!P19="x",3,"")</f>
        <v/>
      </c>
      <c r="Q19" s="187" t="str">
        <f>IF(Übersicht!Q19="x",4,"")</f>
        <v/>
      </c>
      <c r="R19" s="188" t="str">
        <f>IF(Übersicht!R19="x",5,"")</f>
        <v/>
      </c>
      <c r="S19" s="186" t="str">
        <f>IF(Übersicht!S19="x",1,"")</f>
        <v/>
      </c>
      <c r="T19" s="187" t="str">
        <f>IF(Übersicht!T19="x",2,"")</f>
        <v/>
      </c>
      <c r="U19" s="187" t="str">
        <f>IF(Übersicht!U19="x",3,"")</f>
        <v/>
      </c>
      <c r="V19" s="187" t="str">
        <f>IF(Übersicht!V19="x",4,"")</f>
        <v/>
      </c>
      <c r="W19" s="188" t="str">
        <f>IF(Übersicht!W19="x",5,"")</f>
        <v/>
      </c>
      <c r="X19" s="191" t="str">
        <f t="shared" si="0"/>
        <v/>
      </c>
      <c r="Y19" s="192" t="str">
        <f>'Kalkulation-Strategie'!J14</f>
        <v/>
      </c>
    </row>
    <row r="20" spans="1:25" ht="25.5" x14ac:dyDescent="0.2">
      <c r="A20" s="346"/>
      <c r="B20" s="29">
        <v>10</v>
      </c>
      <c r="C20" s="30" t="str">
        <f>Katalog_Gesamt!C20</f>
        <v>Werden IT-Prozesse definiert und wie werden die entwickelten Prozesse entsprechend dokumentiert?</v>
      </c>
      <c r="D20" s="186" t="str">
        <f>IF(Übersicht!D20="x",1,"")</f>
        <v/>
      </c>
      <c r="E20" s="187" t="str">
        <f>IF(Übersicht!E20="x",2,"")</f>
        <v/>
      </c>
      <c r="F20" s="187" t="str">
        <f>IF(Übersicht!F20="x",3,"")</f>
        <v/>
      </c>
      <c r="G20" s="187" t="str">
        <f>IF(Übersicht!G20="x",4,"")</f>
        <v/>
      </c>
      <c r="H20" s="188" t="str">
        <f>IF(Übersicht!H20="x",5,"")</f>
        <v/>
      </c>
      <c r="I20" s="186" t="str">
        <f>IF(Übersicht!I20="x",1,"")</f>
        <v/>
      </c>
      <c r="J20" s="187" t="str">
        <f>IF(Übersicht!J20="x",2,"")</f>
        <v/>
      </c>
      <c r="K20" s="187" t="str">
        <f>IF(Übersicht!K20="x",3,"")</f>
        <v/>
      </c>
      <c r="L20" s="187" t="str">
        <f>IF(Übersicht!L20="x",4,"")</f>
        <v/>
      </c>
      <c r="M20" s="188" t="str">
        <f>IF(Übersicht!M20="x",5,"")</f>
        <v/>
      </c>
      <c r="N20" s="186" t="str">
        <f>IF(Übersicht!N20="x",1,"")</f>
        <v/>
      </c>
      <c r="O20" s="187" t="str">
        <f>IF(Übersicht!O20="x",2,"")</f>
        <v/>
      </c>
      <c r="P20" s="187" t="str">
        <f>IF(Übersicht!P20="x",3,"")</f>
        <v/>
      </c>
      <c r="Q20" s="187" t="str">
        <f>IF(Übersicht!Q20="x",4,"")</f>
        <v/>
      </c>
      <c r="R20" s="188" t="str">
        <f>IF(Übersicht!R20="x",5,"")</f>
        <v/>
      </c>
      <c r="S20" s="186" t="str">
        <f>IF(Übersicht!S20="x",1,"")</f>
        <v/>
      </c>
      <c r="T20" s="187" t="str">
        <f>IF(Übersicht!T20="x",2,"")</f>
        <v/>
      </c>
      <c r="U20" s="187" t="str">
        <f>IF(Übersicht!U20="x",3,"")</f>
        <v/>
      </c>
      <c r="V20" s="187" t="str">
        <f>IF(Übersicht!V20="x",4,"")</f>
        <v/>
      </c>
      <c r="W20" s="189" t="str">
        <f>IF(Übersicht!W20="x",5,"")</f>
        <v/>
      </c>
      <c r="X20" s="191" t="str">
        <f t="shared" si="0"/>
        <v/>
      </c>
      <c r="Y20" s="192" t="str">
        <f>'Kalkulation-Strategie'!J22</f>
        <v/>
      </c>
    </row>
    <row r="21" spans="1:25" ht="25.5" x14ac:dyDescent="0.2">
      <c r="A21" s="346"/>
      <c r="B21" s="29">
        <v>11</v>
      </c>
      <c r="C21" s="30" t="str">
        <f>Katalog_Gesamt!C21</f>
        <v>Wie werden standardisierte Support-Prozesse verwendet? Wurde für den Kundensupport ein Service-Desk eingerichtet?</v>
      </c>
      <c r="D21" s="186" t="str">
        <f>IF(Übersicht!D21="x",1,"")</f>
        <v/>
      </c>
      <c r="E21" s="187" t="str">
        <f>IF(Übersicht!E21="x",2,"")</f>
        <v/>
      </c>
      <c r="F21" s="187" t="str">
        <f>IF(Übersicht!F21="x",3,"")</f>
        <v/>
      </c>
      <c r="G21" s="187" t="str">
        <f>IF(Übersicht!G21="x",4,"")</f>
        <v/>
      </c>
      <c r="H21" s="188" t="str">
        <f>IF(Übersicht!H21="x",5,"")</f>
        <v/>
      </c>
      <c r="I21" s="186" t="str">
        <f>IF(Übersicht!I21="x",1,"")</f>
        <v/>
      </c>
      <c r="J21" s="187" t="str">
        <f>IF(Übersicht!J21="x",2,"")</f>
        <v/>
      </c>
      <c r="K21" s="187" t="str">
        <f>IF(Übersicht!K21="x",3,"")</f>
        <v/>
      </c>
      <c r="L21" s="187" t="str">
        <f>IF(Übersicht!L21="x",4,"")</f>
        <v/>
      </c>
      <c r="M21" s="188" t="str">
        <f>IF(Übersicht!M21="x",5,"")</f>
        <v/>
      </c>
      <c r="N21" s="186" t="str">
        <f>IF(Übersicht!N21="x",1,"")</f>
        <v/>
      </c>
      <c r="O21" s="187" t="str">
        <f>IF(Übersicht!O21="x",2,"")</f>
        <v/>
      </c>
      <c r="P21" s="187" t="str">
        <f>IF(Übersicht!P21="x",3,"")</f>
        <v/>
      </c>
      <c r="Q21" s="187" t="str">
        <f>IF(Übersicht!Q21="x",4,"")</f>
        <v/>
      </c>
      <c r="R21" s="188" t="str">
        <f>IF(Übersicht!R21="x",5,"")</f>
        <v/>
      </c>
      <c r="S21" s="186" t="str">
        <f>IF(Übersicht!S21="x",1,"")</f>
        <v/>
      </c>
      <c r="T21" s="187" t="str">
        <f>IF(Übersicht!T21="x",2,"")</f>
        <v/>
      </c>
      <c r="U21" s="187" t="str">
        <f>IF(Übersicht!U21="x",3,"")</f>
        <v/>
      </c>
      <c r="V21" s="187" t="str">
        <f>IF(Übersicht!V21="x",4,"")</f>
        <v/>
      </c>
      <c r="W21" s="188" t="str">
        <f>IF(Übersicht!W21="x",5,"")</f>
        <v/>
      </c>
      <c r="X21" s="191" t="str">
        <f t="shared" si="0"/>
        <v/>
      </c>
      <c r="Y21" s="192" t="str">
        <f>'Kalkulation-Strategie'!J23</f>
        <v/>
      </c>
    </row>
    <row r="22" spans="1:25" ht="25.5" x14ac:dyDescent="0.2">
      <c r="A22" s="346"/>
      <c r="B22" s="29">
        <v>12</v>
      </c>
      <c r="C22" s="30" t="str">
        <f>Katalog_Gesamt!C22</f>
        <v>Wie wird die Zufriedenheit der Kunden (User) in Bezug auf IT-Dienste wie IT-Services, ServiceDesk und IT-Prozesse gemessen?</v>
      </c>
      <c r="D22" s="186" t="str">
        <f>IF(Übersicht!D22="x",1,"")</f>
        <v/>
      </c>
      <c r="E22" s="187" t="str">
        <f>IF(Übersicht!E22="x",2,"")</f>
        <v/>
      </c>
      <c r="F22" s="187" t="str">
        <f>IF(Übersicht!F22="x",3,"")</f>
        <v/>
      </c>
      <c r="G22" s="187" t="str">
        <f>IF(Übersicht!G22="x",4,"")</f>
        <v/>
      </c>
      <c r="H22" s="188" t="str">
        <f>IF(Übersicht!H22="x",5,"")</f>
        <v/>
      </c>
      <c r="I22" s="186" t="str">
        <f>IF(Übersicht!I22="x",1,"")</f>
        <v/>
      </c>
      <c r="J22" s="187" t="str">
        <f>IF(Übersicht!J22="x",2,"")</f>
        <v/>
      </c>
      <c r="K22" s="187" t="str">
        <f>IF(Übersicht!K22="x",3,"")</f>
        <v/>
      </c>
      <c r="L22" s="187" t="str">
        <f>IF(Übersicht!L22="x",4,"")</f>
        <v/>
      </c>
      <c r="M22" s="188" t="str">
        <f>IF(Übersicht!M22="x",5,"")</f>
        <v/>
      </c>
      <c r="N22" s="186" t="str">
        <f>IF(Übersicht!N22="x",1,"")</f>
        <v/>
      </c>
      <c r="O22" s="187" t="str">
        <f>IF(Übersicht!O22="x",2,"")</f>
        <v/>
      </c>
      <c r="P22" s="187" t="str">
        <f>IF(Übersicht!P22="x",3,"")</f>
        <v/>
      </c>
      <c r="Q22" s="187" t="str">
        <f>IF(Übersicht!Q22="x",4,"")</f>
        <v/>
      </c>
      <c r="R22" s="188" t="str">
        <f>IF(Übersicht!R22="x",5,"")</f>
        <v/>
      </c>
      <c r="S22" s="186" t="str">
        <f>IF(Übersicht!S22="x",1,"")</f>
        <v/>
      </c>
      <c r="T22" s="187" t="str">
        <f>IF(Übersicht!T22="x",2,"")</f>
        <v/>
      </c>
      <c r="U22" s="187" t="str">
        <f>IF(Übersicht!U22="x",3,"")</f>
        <v/>
      </c>
      <c r="V22" s="187" t="str">
        <f>IF(Übersicht!V22="x",4,"")</f>
        <v/>
      </c>
      <c r="W22" s="189" t="str">
        <f>IF(Übersicht!W22="x",5,"")</f>
        <v/>
      </c>
      <c r="X22" s="191" t="str">
        <f t="shared" si="0"/>
        <v/>
      </c>
      <c r="Y22" s="192" t="str">
        <f>'Kalkulation-Strategie'!J15</f>
        <v/>
      </c>
    </row>
    <row r="23" spans="1:25" ht="38.25" x14ac:dyDescent="0.2">
      <c r="A23" s="347" t="s">
        <v>106</v>
      </c>
      <c r="B23" s="32">
        <v>13</v>
      </c>
      <c r="C23" s="33" t="str">
        <f>Katalog_Gesamt!C23</f>
        <v>Wie werden die eingesetzten Assets aktiv gemanagt? Wie wird sichergestellt, dass die IT einen kompletten Überblick über die IT-Systeme und die verwendete Software inkl. Lizenzen hat?</v>
      </c>
      <c r="D23" s="186" t="str">
        <f>IF(Übersicht!D23="x",1,"")</f>
        <v/>
      </c>
      <c r="E23" s="187" t="str">
        <f>IF(Übersicht!E23="x",2,"")</f>
        <v/>
      </c>
      <c r="F23" s="187" t="str">
        <f>IF(Übersicht!F23="x",3,"")</f>
        <v/>
      </c>
      <c r="G23" s="187" t="str">
        <f>IF(Übersicht!G23="x",4,"")</f>
        <v/>
      </c>
      <c r="H23" s="188" t="str">
        <f>IF(Übersicht!H23="x",5,"")</f>
        <v/>
      </c>
      <c r="I23" s="186" t="str">
        <f>IF(Übersicht!I23="x",1,"")</f>
        <v/>
      </c>
      <c r="J23" s="187" t="str">
        <f>IF(Übersicht!J23="x",2,"")</f>
        <v/>
      </c>
      <c r="K23" s="187" t="str">
        <f>IF(Übersicht!K23="x",3,"")</f>
        <v/>
      </c>
      <c r="L23" s="187" t="str">
        <f>IF(Übersicht!L23="x",4,"")</f>
        <v/>
      </c>
      <c r="M23" s="188" t="str">
        <f>IF(Übersicht!M23="x",5,"")</f>
        <v/>
      </c>
      <c r="N23" s="186" t="str">
        <f>IF(Übersicht!N23="x",1,"")</f>
        <v/>
      </c>
      <c r="O23" s="187" t="str">
        <f>IF(Übersicht!O23="x",2,"")</f>
        <v/>
      </c>
      <c r="P23" s="187" t="str">
        <f>IF(Übersicht!P23="x",3,"")</f>
        <v/>
      </c>
      <c r="Q23" s="187" t="str">
        <f>IF(Übersicht!Q23="x",4,"")</f>
        <v/>
      </c>
      <c r="R23" s="188" t="str">
        <f>IF(Übersicht!R23="x",5,"")</f>
        <v/>
      </c>
      <c r="S23" s="186" t="str">
        <f>IF(Übersicht!S23="x",1,"")</f>
        <v/>
      </c>
      <c r="T23" s="187" t="str">
        <f>IF(Übersicht!T23="x",2,"")</f>
        <v/>
      </c>
      <c r="U23" s="187" t="str">
        <f>IF(Übersicht!U23="x",3,"")</f>
        <v/>
      </c>
      <c r="V23" s="187" t="str">
        <f>IF(Übersicht!V23="x",4,"")</f>
        <v/>
      </c>
      <c r="W23" s="188" t="str">
        <f>IF(Übersicht!W23="x",5,"")</f>
        <v/>
      </c>
      <c r="X23" s="191" t="str">
        <f t="shared" si="0"/>
        <v/>
      </c>
      <c r="Y23" s="192" t="str">
        <f>'Kalkulation-Strategie'!J24</f>
        <v/>
      </c>
    </row>
    <row r="24" spans="1:25" ht="38.25" x14ac:dyDescent="0.2">
      <c r="A24" s="347"/>
      <c r="B24" s="32">
        <v>14</v>
      </c>
      <c r="C24" s="33" t="str">
        <f>Katalog_Gesamt!C24</f>
        <v>Wie werden bestehende Systeme dokumentiert? Bestehen pro System eine Systembeschreibung und eine Dokumentation? Werden die Wartungsverträge für die Systeme aktiv gemanagt?</v>
      </c>
      <c r="D24" s="186" t="str">
        <f>IF(Übersicht!D24="x",1,"")</f>
        <v/>
      </c>
      <c r="E24" s="187" t="str">
        <f>IF(Übersicht!E24="x",2,"")</f>
        <v/>
      </c>
      <c r="F24" s="187" t="str">
        <f>IF(Übersicht!F24="x",3,"")</f>
        <v/>
      </c>
      <c r="G24" s="187" t="str">
        <f>IF(Übersicht!G24="x",4,"")</f>
        <v/>
      </c>
      <c r="H24" s="188" t="str">
        <f>IF(Übersicht!H24="x",5,"")</f>
        <v/>
      </c>
      <c r="I24" s="186" t="str">
        <f>IF(Übersicht!I24="x",1,"")</f>
        <v/>
      </c>
      <c r="J24" s="187" t="str">
        <f>IF(Übersicht!J24="x",2,"")</f>
        <v/>
      </c>
      <c r="K24" s="187" t="str">
        <f>IF(Übersicht!K24="x",3,"")</f>
        <v/>
      </c>
      <c r="L24" s="187" t="str">
        <f>IF(Übersicht!L24="x",4,"")</f>
        <v/>
      </c>
      <c r="M24" s="188" t="str">
        <f>IF(Übersicht!M24="x",5,"")</f>
        <v/>
      </c>
      <c r="N24" s="186" t="str">
        <f>IF(Übersicht!N24="x",1,"")</f>
        <v/>
      </c>
      <c r="O24" s="187" t="str">
        <f>IF(Übersicht!O24="x",2,"")</f>
        <v/>
      </c>
      <c r="P24" s="187" t="str">
        <f>IF(Übersicht!P24="x",3,"")</f>
        <v/>
      </c>
      <c r="Q24" s="187" t="str">
        <f>IF(Übersicht!Q24="x",4,"")</f>
        <v/>
      </c>
      <c r="R24" s="188" t="str">
        <f>IF(Übersicht!R24="x",5,"")</f>
        <v/>
      </c>
      <c r="S24" s="186" t="str">
        <f>IF(Übersicht!S24="x",1,"")</f>
        <v/>
      </c>
      <c r="T24" s="187" t="str">
        <f>IF(Übersicht!T24="x",2,"")</f>
        <v/>
      </c>
      <c r="U24" s="187" t="str">
        <f>IF(Übersicht!U24="x",3,"")</f>
        <v/>
      </c>
      <c r="V24" s="187" t="str">
        <f>IF(Übersicht!V24="x",4,"")</f>
        <v/>
      </c>
      <c r="W24" s="189" t="str">
        <f>IF(Übersicht!W24="x",5,"")</f>
        <v/>
      </c>
      <c r="X24" s="191" t="str">
        <f t="shared" si="0"/>
        <v/>
      </c>
      <c r="Y24" s="192" t="str">
        <f>'Kalkulation-Strategie'!J25</f>
        <v/>
      </c>
    </row>
    <row r="25" spans="1:25" ht="25.5" x14ac:dyDescent="0.2">
      <c r="A25" s="347"/>
      <c r="B25" s="32">
        <v>15</v>
      </c>
      <c r="C25" s="33" t="str">
        <f>Katalog_Gesamt!C25</f>
        <v>Wie werden Systeme anhand eines Sourcing-Prozesses aktiv bewertet, um eine Prognose für den zukünftigen Bedarf zu ermitteln?</v>
      </c>
      <c r="D25" s="186" t="str">
        <f>IF(Übersicht!D25="x",1,"")</f>
        <v/>
      </c>
      <c r="E25" s="187" t="str">
        <f>IF(Übersicht!E25="x",2,"")</f>
        <v/>
      </c>
      <c r="F25" s="187" t="str">
        <f>IF(Übersicht!F25="x",3,"")</f>
        <v/>
      </c>
      <c r="G25" s="187" t="str">
        <f>IF(Übersicht!G25="x",4,"")</f>
        <v/>
      </c>
      <c r="H25" s="188" t="str">
        <f>IF(Übersicht!H25="x",5,"")</f>
        <v/>
      </c>
      <c r="I25" s="186" t="str">
        <f>IF(Übersicht!I25="x",1,"")</f>
        <v/>
      </c>
      <c r="J25" s="187" t="str">
        <f>IF(Übersicht!J25="x",2,"")</f>
        <v/>
      </c>
      <c r="K25" s="187" t="str">
        <f>IF(Übersicht!K25="x",3,"")</f>
        <v/>
      </c>
      <c r="L25" s="187" t="str">
        <f>IF(Übersicht!L25="x",4,"")</f>
        <v/>
      </c>
      <c r="M25" s="188" t="str">
        <f>IF(Übersicht!M25="x",5,"")</f>
        <v/>
      </c>
      <c r="N25" s="186" t="str">
        <f>IF(Übersicht!N25="x",1,"")</f>
        <v/>
      </c>
      <c r="O25" s="187" t="str">
        <f>IF(Übersicht!O25="x",2,"")</f>
        <v/>
      </c>
      <c r="P25" s="187" t="str">
        <f>IF(Übersicht!P25="x",3,"")</f>
        <v/>
      </c>
      <c r="Q25" s="187" t="str">
        <f>IF(Übersicht!Q25="x",4,"")</f>
        <v/>
      </c>
      <c r="R25" s="188" t="str">
        <f>IF(Übersicht!R25="x",5,"")</f>
        <v/>
      </c>
      <c r="S25" s="186" t="str">
        <f>IF(Übersicht!S25="x",1,"")</f>
        <v/>
      </c>
      <c r="T25" s="187" t="str">
        <f>IF(Übersicht!T25="x",2,"")</f>
        <v/>
      </c>
      <c r="U25" s="187" t="str">
        <f>IF(Übersicht!U25="x",3,"")</f>
        <v/>
      </c>
      <c r="V25" s="187" t="str">
        <f>IF(Übersicht!V25="x",4,"")</f>
        <v/>
      </c>
      <c r="W25" s="188" t="str">
        <f>IF(Übersicht!W25="x",5,"")</f>
        <v/>
      </c>
      <c r="X25" s="191" t="str">
        <f t="shared" si="0"/>
        <v/>
      </c>
      <c r="Y25" s="192" t="str">
        <f>'Kalkulation-Strategie'!J35</f>
        <v/>
      </c>
    </row>
    <row r="26" spans="1:25" ht="25.5" x14ac:dyDescent="0.2">
      <c r="A26" s="347"/>
      <c r="B26" s="32">
        <v>16</v>
      </c>
      <c r="C26" s="33" t="str">
        <f>Katalog_Gesamt!C26</f>
        <v>Bestehen detaillierte Pläne zum Thema Business-Continuity? Wie werden Massnahmen für den Unglücksfall geplant und gemanagt?</v>
      </c>
      <c r="D26" s="186" t="str">
        <f>IF(Übersicht!D26="x",1,"")</f>
        <v/>
      </c>
      <c r="E26" s="187" t="str">
        <f>IF(Übersicht!E26="x",2,"")</f>
        <v/>
      </c>
      <c r="F26" s="187" t="str">
        <f>IF(Übersicht!F26="x",3,"")</f>
        <v/>
      </c>
      <c r="G26" s="187" t="str">
        <f>IF(Übersicht!G26="x",4,"")</f>
        <v/>
      </c>
      <c r="H26" s="188" t="str">
        <f>IF(Übersicht!H26="x",5,"")</f>
        <v/>
      </c>
      <c r="I26" s="186" t="str">
        <f>IF(Übersicht!I26="x",1,"")</f>
        <v/>
      </c>
      <c r="J26" s="187" t="str">
        <f>IF(Übersicht!J26="x",2,"")</f>
        <v/>
      </c>
      <c r="K26" s="187" t="str">
        <f>IF(Übersicht!K26="x",3,"")</f>
        <v/>
      </c>
      <c r="L26" s="187" t="str">
        <f>IF(Übersicht!L26="x",4,"")</f>
        <v/>
      </c>
      <c r="M26" s="188" t="str">
        <f>IF(Übersicht!M26="x",5,"")</f>
        <v/>
      </c>
      <c r="N26" s="186" t="str">
        <f>IF(Übersicht!N26="x",1,"")</f>
        <v/>
      </c>
      <c r="O26" s="187" t="str">
        <f>IF(Übersicht!O26="x",2,"")</f>
        <v/>
      </c>
      <c r="P26" s="187" t="str">
        <f>IF(Übersicht!P26="x",3,"")</f>
        <v/>
      </c>
      <c r="Q26" s="187" t="str">
        <f>IF(Übersicht!Q26="x",4,"")</f>
        <v/>
      </c>
      <c r="R26" s="188" t="str">
        <f>IF(Übersicht!R26="x",5,"")</f>
        <v/>
      </c>
      <c r="S26" s="186" t="str">
        <f>IF(Übersicht!S26="x",1,"")</f>
        <v/>
      </c>
      <c r="T26" s="187" t="str">
        <f>IF(Übersicht!T26="x",2,"")</f>
        <v/>
      </c>
      <c r="U26" s="187" t="str">
        <f>IF(Übersicht!U26="x",3,"")</f>
        <v/>
      </c>
      <c r="V26" s="187" t="str">
        <f>IF(Übersicht!V26="x",4,"")</f>
        <v/>
      </c>
      <c r="W26" s="189" t="str">
        <f>IF(Übersicht!W26="x",5,"")</f>
        <v/>
      </c>
      <c r="X26" s="191" t="str">
        <f t="shared" si="0"/>
        <v/>
      </c>
      <c r="Y26" s="192" t="str">
        <f>'Kalkulation-Strategie'!J26</f>
        <v/>
      </c>
    </row>
    <row r="27" spans="1:25" ht="38.25" x14ac:dyDescent="0.2">
      <c r="A27" s="347"/>
      <c r="B27" s="32">
        <v>17</v>
      </c>
      <c r="C27" s="33" t="str">
        <f>Katalog_Gesamt!C27</f>
        <v>Wie werden Standards für Hard- und Software sowie Infrastruktur entwickelt? Besteht ein aktuelles Management der Standards? Wird eine Produkt- und Lieferantenstrategie verfolgt?</v>
      </c>
      <c r="D27" s="186" t="str">
        <f>IF(Übersicht!D27="x",1,"")</f>
        <v/>
      </c>
      <c r="E27" s="187" t="str">
        <f>IF(Übersicht!E27="x",2,"")</f>
        <v/>
      </c>
      <c r="F27" s="187" t="str">
        <f>IF(Übersicht!F27="x",3,"")</f>
        <v/>
      </c>
      <c r="G27" s="187" t="str">
        <f>IF(Übersicht!G27="x",4,"")</f>
        <v/>
      </c>
      <c r="H27" s="188" t="str">
        <f>IF(Übersicht!H27="x",5,"")</f>
        <v/>
      </c>
      <c r="I27" s="186" t="str">
        <f>IF(Übersicht!I27="x",1,"")</f>
        <v/>
      </c>
      <c r="J27" s="187" t="str">
        <f>IF(Übersicht!J27="x",2,"")</f>
        <v/>
      </c>
      <c r="K27" s="187" t="str">
        <f>IF(Übersicht!K27="x",3,"")</f>
        <v/>
      </c>
      <c r="L27" s="187" t="str">
        <f>IF(Übersicht!L27="x",4,"")</f>
        <v/>
      </c>
      <c r="M27" s="188" t="str">
        <f>IF(Übersicht!M27="x",5,"")</f>
        <v/>
      </c>
      <c r="N27" s="186" t="str">
        <f>IF(Übersicht!N27="x",1,"")</f>
        <v/>
      </c>
      <c r="O27" s="187" t="str">
        <f>IF(Übersicht!O27="x",2,"")</f>
        <v/>
      </c>
      <c r="P27" s="187" t="str">
        <f>IF(Übersicht!P27="x",3,"")</f>
        <v/>
      </c>
      <c r="Q27" s="187" t="str">
        <f>IF(Übersicht!Q27="x",4,"")</f>
        <v/>
      </c>
      <c r="R27" s="188" t="str">
        <f>IF(Übersicht!R27="x",5,"")</f>
        <v/>
      </c>
      <c r="S27" s="186" t="str">
        <f>IF(Übersicht!S27="x",1,"")</f>
        <v/>
      </c>
      <c r="T27" s="187" t="str">
        <f>IF(Übersicht!T27="x",2,"")</f>
        <v/>
      </c>
      <c r="U27" s="187" t="str">
        <f>IF(Übersicht!U27="x",3,"")</f>
        <v/>
      </c>
      <c r="V27" s="187" t="str">
        <f>IF(Übersicht!V27="x",4,"")</f>
        <v/>
      </c>
      <c r="W27" s="188" t="str">
        <f>IF(Übersicht!W27="x",5,"")</f>
        <v/>
      </c>
      <c r="X27" s="191" t="str">
        <f t="shared" si="0"/>
        <v/>
      </c>
      <c r="Y27" s="192" t="str">
        <f>'Kalkulation-Strategie'!J36</f>
        <v/>
      </c>
    </row>
    <row r="28" spans="1:25" x14ac:dyDescent="0.2">
      <c r="A28" s="347"/>
      <c r="B28" s="32">
        <v>18</v>
      </c>
      <c r="C28" s="33" t="str">
        <f>Katalog_Gesamt!C28</f>
        <v>Wie werden die Key-Systeme identifiziert und aktiv überwacht?</v>
      </c>
      <c r="D28" s="186" t="str">
        <f>IF(Übersicht!D28="x",1,"")</f>
        <v/>
      </c>
      <c r="E28" s="187" t="str">
        <f>IF(Übersicht!E28="x",2,"")</f>
        <v/>
      </c>
      <c r="F28" s="187" t="str">
        <f>IF(Übersicht!F28="x",3,"")</f>
        <v/>
      </c>
      <c r="G28" s="187" t="str">
        <f>IF(Übersicht!G28="x",4,"")</f>
        <v/>
      </c>
      <c r="H28" s="188" t="str">
        <f>IF(Übersicht!H28="x",5,"")</f>
        <v/>
      </c>
      <c r="I28" s="186" t="str">
        <f>IF(Übersicht!I28="x",1,"")</f>
        <v/>
      </c>
      <c r="J28" s="187" t="str">
        <f>IF(Übersicht!J28="x",2,"")</f>
        <v/>
      </c>
      <c r="K28" s="187" t="str">
        <f>IF(Übersicht!K28="x",3,"")</f>
        <v/>
      </c>
      <c r="L28" s="187" t="str">
        <f>IF(Übersicht!L28="x",4,"")</f>
        <v/>
      </c>
      <c r="M28" s="188" t="str">
        <f>IF(Übersicht!M28="x",5,"")</f>
        <v/>
      </c>
      <c r="N28" s="186" t="str">
        <f>IF(Übersicht!N28="x",1,"")</f>
        <v/>
      </c>
      <c r="O28" s="187" t="str">
        <f>IF(Übersicht!O28="x",2,"")</f>
        <v/>
      </c>
      <c r="P28" s="187" t="str">
        <f>IF(Übersicht!P28="x",3,"")</f>
        <v/>
      </c>
      <c r="Q28" s="187" t="str">
        <f>IF(Übersicht!Q28="x",4,"")</f>
        <v/>
      </c>
      <c r="R28" s="188" t="str">
        <f>IF(Übersicht!R28="x",5,"")</f>
        <v/>
      </c>
      <c r="S28" s="186" t="str">
        <f>IF(Übersicht!S28="x",1,"")</f>
        <v/>
      </c>
      <c r="T28" s="187" t="str">
        <f>IF(Übersicht!T28="x",2,"")</f>
        <v/>
      </c>
      <c r="U28" s="187" t="str">
        <f>IF(Übersicht!U28="x",3,"")</f>
        <v/>
      </c>
      <c r="V28" s="187" t="str">
        <f>IF(Übersicht!V28="x",4,"")</f>
        <v/>
      </c>
      <c r="W28" s="189" t="str">
        <f>IF(Übersicht!W28="x",5,"")</f>
        <v/>
      </c>
      <c r="X28" s="191" t="str">
        <f t="shared" si="0"/>
        <v/>
      </c>
      <c r="Y28" s="192" t="str">
        <f>'Kalkulation-Strategie'!J27</f>
        <v/>
      </c>
    </row>
    <row r="29" spans="1:25" ht="38.25" x14ac:dyDescent="0.2">
      <c r="A29" s="347"/>
      <c r="B29" s="32">
        <v>19</v>
      </c>
      <c r="C29" s="33" t="str">
        <f>Katalog_Gesamt!C29</f>
        <v>Wie werden Veränderungen der Systeme, z. B. das Hinzufügen, Modifizieren oder Entfernen von Hard- und Software, sowie die jeweiligen Konfigurationen durchgeführt?</v>
      </c>
      <c r="D29" s="186" t="str">
        <f>IF(Übersicht!D29="x",1,"")</f>
        <v/>
      </c>
      <c r="E29" s="187" t="str">
        <f>IF(Übersicht!E29="x",2,"")</f>
        <v/>
      </c>
      <c r="F29" s="187" t="str">
        <f>IF(Übersicht!F29="x",3,"")</f>
        <v/>
      </c>
      <c r="G29" s="187" t="str">
        <f>IF(Übersicht!G29="x",4,"")</f>
        <v/>
      </c>
      <c r="H29" s="188" t="str">
        <f>IF(Übersicht!H29="x",5,"")</f>
        <v/>
      </c>
      <c r="I29" s="186" t="str">
        <f>IF(Übersicht!I29="x",1,"")</f>
        <v/>
      </c>
      <c r="J29" s="187" t="str">
        <f>IF(Übersicht!J29="x",2,"")</f>
        <v/>
      </c>
      <c r="K29" s="187" t="str">
        <f>IF(Übersicht!K29="x",3,"")</f>
        <v/>
      </c>
      <c r="L29" s="187" t="str">
        <f>IF(Übersicht!L29="x",4,"")</f>
        <v/>
      </c>
      <c r="M29" s="188" t="str">
        <f>IF(Übersicht!M29="x",5,"")</f>
        <v/>
      </c>
      <c r="N29" s="186" t="str">
        <f>IF(Übersicht!N29="x",1,"")</f>
        <v/>
      </c>
      <c r="O29" s="187" t="str">
        <f>IF(Übersicht!O29="x",2,"")</f>
        <v/>
      </c>
      <c r="P29" s="187" t="str">
        <f>IF(Übersicht!P29="x",3,"")</f>
        <v/>
      </c>
      <c r="Q29" s="187" t="str">
        <f>IF(Übersicht!Q29="x",4,"")</f>
        <v/>
      </c>
      <c r="R29" s="188" t="str">
        <f>IF(Übersicht!R29="x",5,"")</f>
        <v/>
      </c>
      <c r="S29" s="186" t="str">
        <f>IF(Übersicht!S29="x",1,"")</f>
        <v/>
      </c>
      <c r="T29" s="187" t="str">
        <f>IF(Übersicht!T29="x",2,"")</f>
        <v/>
      </c>
      <c r="U29" s="187" t="str">
        <f>IF(Übersicht!U29="x",3,"")</f>
        <v/>
      </c>
      <c r="V29" s="187" t="str">
        <f>IF(Übersicht!V29="x",4,"")</f>
        <v/>
      </c>
      <c r="W29" s="188" t="str">
        <f>IF(Übersicht!W29="x",5,"")</f>
        <v/>
      </c>
      <c r="X29" s="191" t="str">
        <f t="shared" si="0"/>
        <v/>
      </c>
      <c r="Y29" s="192" t="str">
        <f>'Kalkulation-Strategie'!J37</f>
        <v/>
      </c>
    </row>
    <row r="30" spans="1:25" ht="25.5" x14ac:dyDescent="0.2">
      <c r="A30" s="347"/>
      <c r="B30" s="32">
        <v>20</v>
      </c>
      <c r="C30" s="33" t="str">
        <f>Katalog_Gesamt!C30</f>
        <v>Wie werden End-User mit den IT-Werkzeugen vertraut gemacht? Bestehen Anleitungen und Beschreibungen für die End-User?</v>
      </c>
      <c r="D30" s="186" t="str">
        <f>IF(Übersicht!D30="x",1,"")</f>
        <v/>
      </c>
      <c r="E30" s="187" t="str">
        <f>IF(Übersicht!E30="x",2,"")</f>
        <v/>
      </c>
      <c r="F30" s="187" t="str">
        <f>IF(Übersicht!F30="x",3,"")</f>
        <v/>
      </c>
      <c r="G30" s="187" t="str">
        <f>IF(Übersicht!G30="x",4,"")</f>
        <v/>
      </c>
      <c r="H30" s="188" t="str">
        <f>IF(Übersicht!H30="x",5,"")</f>
        <v/>
      </c>
      <c r="I30" s="186" t="str">
        <f>IF(Übersicht!I30="x",1,"")</f>
        <v/>
      </c>
      <c r="J30" s="187" t="str">
        <f>IF(Übersicht!J30="x",2,"")</f>
        <v/>
      </c>
      <c r="K30" s="187" t="str">
        <f>IF(Übersicht!K30="x",3,"")</f>
        <v/>
      </c>
      <c r="L30" s="187" t="str">
        <f>IF(Übersicht!L30="x",4,"")</f>
        <v/>
      </c>
      <c r="M30" s="188" t="str">
        <f>IF(Übersicht!M30="x",5,"")</f>
        <v/>
      </c>
      <c r="N30" s="186" t="str">
        <f>IF(Übersicht!N30="x",1,"")</f>
        <v/>
      </c>
      <c r="O30" s="187" t="str">
        <f>IF(Übersicht!O30="x",2,"")</f>
        <v/>
      </c>
      <c r="P30" s="187" t="str">
        <f>IF(Übersicht!P30="x",3,"")</f>
        <v/>
      </c>
      <c r="Q30" s="187" t="str">
        <f>IF(Übersicht!Q30="x",4,"")</f>
        <v/>
      </c>
      <c r="R30" s="188" t="str">
        <f>IF(Übersicht!R30="x",5,"")</f>
        <v/>
      </c>
      <c r="S30" s="186" t="str">
        <f>IF(Übersicht!S30="x",1,"")</f>
        <v/>
      </c>
      <c r="T30" s="187" t="str">
        <f>IF(Übersicht!T30="x",2,"")</f>
        <v/>
      </c>
      <c r="U30" s="187" t="str">
        <f>IF(Übersicht!U30="x",3,"")</f>
        <v/>
      </c>
      <c r="V30" s="187" t="str">
        <f>IF(Übersicht!V30="x",4,"")</f>
        <v/>
      </c>
      <c r="W30" s="189" t="str">
        <f>IF(Übersicht!W30="x",5,"")</f>
        <v/>
      </c>
      <c r="X30" s="191" t="str">
        <f t="shared" si="0"/>
        <v/>
      </c>
      <c r="Y30" s="192" t="str">
        <f>'Kalkulation-Strategie'!J28</f>
        <v/>
      </c>
    </row>
    <row r="31" spans="1:25" ht="25.5" x14ac:dyDescent="0.2">
      <c r="A31" s="347"/>
      <c r="B31" s="32">
        <v>21</v>
      </c>
      <c r="C31" s="33" t="str">
        <f>Katalog_Gesamt!C31</f>
        <v>Wird innerhalb des Personalmanagements für jeden IT-Mitarbeiter eine Rollen-, Kompetenz- und Stellenbeschreibung geführt?</v>
      </c>
      <c r="D31" s="186" t="str">
        <f>IF(Übersicht!D31="x",1,"")</f>
        <v/>
      </c>
      <c r="E31" s="187" t="str">
        <f>IF(Übersicht!E31="x",2,"")</f>
        <v/>
      </c>
      <c r="F31" s="187" t="str">
        <f>IF(Übersicht!F31="x",3,"")</f>
        <v/>
      </c>
      <c r="G31" s="187" t="str">
        <f>IF(Übersicht!G31="x",4,"")</f>
        <v/>
      </c>
      <c r="H31" s="188" t="str">
        <f>IF(Übersicht!H31="x",5,"")</f>
        <v/>
      </c>
      <c r="I31" s="186" t="str">
        <f>IF(Übersicht!I31="x",1,"")</f>
        <v/>
      </c>
      <c r="J31" s="187" t="str">
        <f>IF(Übersicht!J31="x",2,"")</f>
        <v/>
      </c>
      <c r="K31" s="187" t="str">
        <f>IF(Übersicht!K31="x",3,"")</f>
        <v/>
      </c>
      <c r="L31" s="187" t="str">
        <f>IF(Übersicht!L31="x",4,"")</f>
        <v/>
      </c>
      <c r="M31" s="188" t="str">
        <f>IF(Übersicht!M31="x",5,"")</f>
        <v/>
      </c>
      <c r="N31" s="186" t="str">
        <f>IF(Übersicht!N31="x",1,"")</f>
        <v/>
      </c>
      <c r="O31" s="187" t="str">
        <f>IF(Übersicht!O31="x",2,"")</f>
        <v/>
      </c>
      <c r="P31" s="187" t="str">
        <f>IF(Übersicht!P31="x",3,"")</f>
        <v/>
      </c>
      <c r="Q31" s="187" t="str">
        <f>IF(Übersicht!Q31="x",4,"")</f>
        <v/>
      </c>
      <c r="R31" s="188" t="str">
        <f>IF(Übersicht!R31="x",5,"")</f>
        <v/>
      </c>
      <c r="S31" s="186" t="str">
        <f>IF(Übersicht!S31="x",1,"")</f>
        <v/>
      </c>
      <c r="T31" s="187" t="str">
        <f>IF(Übersicht!T31="x",2,"")</f>
        <v/>
      </c>
      <c r="U31" s="187" t="str">
        <f>IF(Übersicht!U31="x",3,"")</f>
        <v/>
      </c>
      <c r="V31" s="187" t="str">
        <f>IF(Übersicht!V31="x",4,"")</f>
        <v/>
      </c>
      <c r="W31" s="188" t="str">
        <f>IF(Übersicht!W31="x",5,"")</f>
        <v/>
      </c>
      <c r="X31" s="191" t="str">
        <f t="shared" si="0"/>
        <v/>
      </c>
      <c r="Y31" s="192" t="str">
        <f>'Kalkulation-Strategie'!J29</f>
        <v/>
      </c>
    </row>
    <row r="32" spans="1:25" ht="25.5" x14ac:dyDescent="0.2">
      <c r="A32" s="347"/>
      <c r="B32" s="32">
        <v>22</v>
      </c>
      <c r="C32" s="33" t="str">
        <f>Katalog_Gesamt!C32</f>
        <v>Wie wird das Know-how der Mitarbeiter gemanagt? Bestehen für jeden Mitarbeiter Ausbildungs- und Weiterbildungspläne?</v>
      </c>
      <c r="D32" s="186" t="str">
        <f>IF(Übersicht!D32="x",1,"")</f>
        <v/>
      </c>
      <c r="E32" s="187" t="str">
        <f>IF(Übersicht!E32="x",2,"")</f>
        <v/>
      </c>
      <c r="F32" s="187" t="str">
        <f>IF(Übersicht!F32="x",3,"")</f>
        <v/>
      </c>
      <c r="G32" s="187" t="str">
        <f>IF(Übersicht!G32="x",4,"")</f>
        <v/>
      </c>
      <c r="H32" s="188" t="str">
        <f>IF(Übersicht!H32="x",5,"")</f>
        <v/>
      </c>
      <c r="I32" s="186" t="str">
        <f>IF(Übersicht!I32="x",1,"")</f>
        <v/>
      </c>
      <c r="J32" s="187" t="str">
        <f>IF(Übersicht!J32="x",2,"")</f>
        <v/>
      </c>
      <c r="K32" s="187" t="str">
        <f>IF(Übersicht!K32="x",3,"")</f>
        <v/>
      </c>
      <c r="L32" s="187" t="str">
        <f>IF(Übersicht!L32="x",4,"")</f>
        <v/>
      </c>
      <c r="M32" s="188" t="str">
        <f>IF(Übersicht!M32="x",5,"")</f>
        <v/>
      </c>
      <c r="N32" s="186" t="str">
        <f>IF(Übersicht!N32="x",1,"")</f>
        <v/>
      </c>
      <c r="O32" s="187" t="str">
        <f>IF(Übersicht!O32="x",2,"")</f>
        <v/>
      </c>
      <c r="P32" s="187" t="str">
        <f>IF(Übersicht!P32="x",3,"")</f>
        <v/>
      </c>
      <c r="Q32" s="187" t="str">
        <f>IF(Übersicht!Q32="x",4,"")</f>
        <v/>
      </c>
      <c r="R32" s="188" t="str">
        <f>IF(Übersicht!R32="x",5,"")</f>
        <v/>
      </c>
      <c r="S32" s="186" t="str">
        <f>IF(Übersicht!S32="x",1,"")</f>
        <v/>
      </c>
      <c r="T32" s="187" t="str">
        <f>IF(Übersicht!T32="x",2,"")</f>
        <v/>
      </c>
      <c r="U32" s="187" t="str">
        <f>IF(Übersicht!U32="x",3,"")</f>
        <v/>
      </c>
      <c r="V32" s="187" t="str">
        <f>IF(Übersicht!V32="x",4,"")</f>
        <v/>
      </c>
      <c r="W32" s="189" t="str">
        <f>IF(Übersicht!W32="x",5,"")</f>
        <v/>
      </c>
      <c r="X32" s="191" t="str">
        <f t="shared" si="0"/>
        <v/>
      </c>
      <c r="Y32" s="192" t="str">
        <f>'Kalkulation-Strategie'!J30</f>
        <v/>
      </c>
    </row>
    <row r="33" spans="1:25" ht="38.25" x14ac:dyDescent="0.2">
      <c r="A33" s="347"/>
      <c r="B33" s="32">
        <v>23</v>
      </c>
      <c r="C33" s="33" t="str">
        <f>Katalog_Gesamt!C33</f>
        <v>Wie werden externe Ressourcen gemanagt? Besteht eine Gesamtübersicht über alle externen Ressourcen mitsamt Leistungen, Kosten und Service-Level-Agreements?</v>
      </c>
      <c r="D33" s="186" t="str">
        <f>IF(Übersicht!D33="x",1,"")</f>
        <v/>
      </c>
      <c r="E33" s="187" t="str">
        <f>IF(Übersicht!E33="x",2,"")</f>
        <v/>
      </c>
      <c r="F33" s="187" t="str">
        <f>IF(Übersicht!F33="x",3,"")</f>
        <v/>
      </c>
      <c r="G33" s="187" t="str">
        <f>IF(Übersicht!G33="x",4,"")</f>
        <v/>
      </c>
      <c r="H33" s="188" t="str">
        <f>IF(Übersicht!H33="x",5,"")</f>
        <v/>
      </c>
      <c r="I33" s="186" t="str">
        <f>IF(Übersicht!I33="x",1,"")</f>
        <v/>
      </c>
      <c r="J33" s="187" t="str">
        <f>IF(Übersicht!J33="x",2,"")</f>
        <v/>
      </c>
      <c r="K33" s="187" t="str">
        <f>IF(Übersicht!K33="x",3,"")</f>
        <v/>
      </c>
      <c r="L33" s="187" t="str">
        <f>IF(Übersicht!L33="x",4,"")</f>
        <v/>
      </c>
      <c r="M33" s="188" t="str">
        <f>IF(Übersicht!M33="x",5,"")</f>
        <v/>
      </c>
      <c r="N33" s="186" t="str">
        <f>IF(Übersicht!N33="x",1,"")</f>
        <v/>
      </c>
      <c r="O33" s="187" t="str">
        <f>IF(Übersicht!O33="x",2,"")</f>
        <v/>
      </c>
      <c r="P33" s="187" t="str">
        <f>IF(Übersicht!P33="x",3,"")</f>
        <v/>
      </c>
      <c r="Q33" s="187" t="str">
        <f>IF(Übersicht!Q33="x",4,"")</f>
        <v/>
      </c>
      <c r="R33" s="188" t="str">
        <f>IF(Übersicht!R33="x",5,"")</f>
        <v/>
      </c>
      <c r="S33" s="186" t="str">
        <f>IF(Übersicht!S33="x",1,"")</f>
        <v/>
      </c>
      <c r="T33" s="187" t="str">
        <f>IF(Übersicht!T33="x",2,"")</f>
        <v/>
      </c>
      <c r="U33" s="187" t="str">
        <f>IF(Übersicht!U33="x",3,"")</f>
        <v/>
      </c>
      <c r="V33" s="187" t="str">
        <f>IF(Übersicht!V33="x",4,"")</f>
        <v/>
      </c>
      <c r="W33" s="188" t="str">
        <f>IF(Übersicht!W33="x",5,"")</f>
        <v/>
      </c>
      <c r="X33" s="191" t="str">
        <f t="shared" si="0"/>
        <v/>
      </c>
      <c r="Y33" s="192" t="str">
        <f>'Kalkulation-Strategie'!J31</f>
        <v/>
      </c>
    </row>
    <row r="34" spans="1:25" ht="38.25" x14ac:dyDescent="0.2">
      <c r="A34" s="347"/>
      <c r="B34" s="32">
        <v>24</v>
      </c>
      <c r="C34" s="33" t="str">
        <f>Katalog_Gesamt!C34</f>
        <v>Wie werden die Kosten der externen Ressourcen aktiv überwacht und die Einhaltung der vereinbarten Service-Levels von externen Ressourcen gemessen?</v>
      </c>
      <c r="D34" s="186" t="str">
        <f>IF(Übersicht!D34="x",1,"")</f>
        <v/>
      </c>
      <c r="E34" s="187" t="str">
        <f>IF(Übersicht!E34="x",2,"")</f>
        <v/>
      </c>
      <c r="F34" s="187" t="str">
        <f>IF(Übersicht!F34="x",3,"")</f>
        <v/>
      </c>
      <c r="G34" s="187" t="str">
        <f>IF(Übersicht!G34="x",4,"")</f>
        <v/>
      </c>
      <c r="H34" s="188" t="str">
        <f>IF(Übersicht!H34="x",5,"")</f>
        <v/>
      </c>
      <c r="I34" s="186" t="str">
        <f>IF(Übersicht!I34="x",1,"")</f>
        <v/>
      </c>
      <c r="J34" s="187" t="str">
        <f>IF(Übersicht!J34="x",2,"")</f>
        <v/>
      </c>
      <c r="K34" s="187" t="str">
        <f>IF(Übersicht!K34="x",3,"")</f>
        <v/>
      </c>
      <c r="L34" s="187" t="str">
        <f>IF(Übersicht!L34="x",4,"")</f>
        <v/>
      </c>
      <c r="M34" s="188" t="str">
        <f>IF(Übersicht!M34="x",5,"")</f>
        <v/>
      </c>
      <c r="N34" s="186" t="str">
        <f>IF(Übersicht!N34="x",1,"")</f>
        <v/>
      </c>
      <c r="O34" s="187" t="str">
        <f>IF(Übersicht!O34="x",2,"")</f>
        <v/>
      </c>
      <c r="P34" s="187" t="str">
        <f>IF(Übersicht!P34="x",3,"")</f>
        <v/>
      </c>
      <c r="Q34" s="187" t="str">
        <f>IF(Übersicht!Q34="x",4,"")</f>
        <v/>
      </c>
      <c r="R34" s="188" t="str">
        <f>IF(Übersicht!R34="x",5,"")</f>
        <v/>
      </c>
      <c r="S34" s="186" t="str">
        <f>IF(Übersicht!S34="x",1,"")</f>
        <v/>
      </c>
      <c r="T34" s="187" t="str">
        <f>IF(Übersicht!T34="x",2,"")</f>
        <v/>
      </c>
      <c r="U34" s="187" t="str">
        <f>IF(Übersicht!U34="x",3,"")</f>
        <v/>
      </c>
      <c r="V34" s="187" t="str">
        <f>IF(Übersicht!V34="x",4,"")</f>
        <v/>
      </c>
      <c r="W34" s="189" t="str">
        <f>IF(Übersicht!W34="x",5,"")</f>
        <v/>
      </c>
      <c r="X34" s="191" t="str">
        <f t="shared" si="0"/>
        <v/>
      </c>
      <c r="Y34" s="192" t="str">
        <f>'Kalkulation-Strategie'!J32</f>
        <v/>
      </c>
    </row>
    <row r="35" spans="1:25" ht="25.5" x14ac:dyDescent="0.2">
      <c r="A35" s="348" t="s">
        <v>107</v>
      </c>
      <c r="B35" s="34">
        <v>25</v>
      </c>
      <c r="C35" s="35" t="str">
        <f>Katalog_Gesamt!C35</f>
        <v>Besteht für IT-Projekte ein Framework, das die Vorgehensweise und die Dokumentation der Projekte definiert?</v>
      </c>
      <c r="D35" s="186" t="str">
        <f>IF(Übersicht!D35="x",1,"")</f>
        <v/>
      </c>
      <c r="E35" s="187" t="str">
        <f>IF(Übersicht!E35="x",2,"")</f>
        <v/>
      </c>
      <c r="F35" s="187" t="str">
        <f>IF(Übersicht!F35="x",3,"")</f>
        <v/>
      </c>
      <c r="G35" s="187" t="str">
        <f>IF(Übersicht!G35="x",4,"")</f>
        <v/>
      </c>
      <c r="H35" s="188" t="str">
        <f>IF(Übersicht!H35="x",5,"")</f>
        <v/>
      </c>
      <c r="I35" s="186" t="str">
        <f>IF(Übersicht!I35="x",1,"")</f>
        <v/>
      </c>
      <c r="J35" s="187" t="str">
        <f>IF(Übersicht!J35="x",2,"")</f>
        <v/>
      </c>
      <c r="K35" s="187" t="str">
        <f>IF(Übersicht!K35="x",3,"")</f>
        <v/>
      </c>
      <c r="L35" s="187" t="str">
        <f>IF(Übersicht!L35="x",4,"")</f>
        <v/>
      </c>
      <c r="M35" s="188" t="str">
        <f>IF(Übersicht!M35="x",5,"")</f>
        <v/>
      </c>
      <c r="N35" s="186" t="str">
        <f>IF(Übersicht!N35="x",1,"")</f>
        <v/>
      </c>
      <c r="O35" s="187" t="str">
        <f>IF(Übersicht!O35="x",2,"")</f>
        <v/>
      </c>
      <c r="P35" s="187" t="str">
        <f>IF(Übersicht!P35="x",3,"")</f>
        <v/>
      </c>
      <c r="Q35" s="187" t="str">
        <f>IF(Übersicht!Q35="x",4,"")</f>
        <v/>
      </c>
      <c r="R35" s="188" t="str">
        <f>IF(Übersicht!R35="x",5,"")</f>
        <v/>
      </c>
      <c r="S35" s="186" t="str">
        <f>IF(Übersicht!S35="x",1,"")</f>
        <v/>
      </c>
      <c r="T35" s="187" t="str">
        <f>IF(Übersicht!T35="x",2,"")</f>
        <v/>
      </c>
      <c r="U35" s="187" t="str">
        <f>IF(Übersicht!U35="x",3,"")</f>
        <v/>
      </c>
      <c r="V35" s="187" t="str">
        <f>IF(Übersicht!V35="x",4,"")</f>
        <v/>
      </c>
      <c r="W35" s="188" t="str">
        <f>IF(Übersicht!W35="x",5,"")</f>
        <v/>
      </c>
      <c r="X35" s="191" t="str">
        <f t="shared" si="0"/>
        <v/>
      </c>
      <c r="Y35" s="192" t="str">
        <f>'Kalkulation-Strategie'!J33</f>
        <v/>
      </c>
    </row>
    <row r="36" spans="1:25" ht="25.5" x14ac:dyDescent="0.2">
      <c r="A36" s="348"/>
      <c r="B36" s="34">
        <v>26</v>
      </c>
      <c r="C36" s="35" t="str">
        <f>Katalog_Gesamt!C36</f>
        <v>Wie erfolgt während des Projekts ein definiertes Reporting an die Stakeholder?</v>
      </c>
      <c r="D36" s="186" t="str">
        <f>IF(Übersicht!D36="x",1,"")</f>
        <v/>
      </c>
      <c r="E36" s="187" t="str">
        <f>IF(Übersicht!E36="x",2,"")</f>
        <v/>
      </c>
      <c r="F36" s="187" t="str">
        <f>IF(Übersicht!F36="x",3,"")</f>
        <v/>
      </c>
      <c r="G36" s="187" t="str">
        <f>IF(Übersicht!G36="x",4,"")</f>
        <v/>
      </c>
      <c r="H36" s="188" t="str">
        <f>IF(Übersicht!H36="x",5,"")</f>
        <v/>
      </c>
      <c r="I36" s="186" t="str">
        <f>IF(Übersicht!I36="x",1,"")</f>
        <v/>
      </c>
      <c r="J36" s="187" t="str">
        <f>IF(Übersicht!J36="x",2,"")</f>
        <v/>
      </c>
      <c r="K36" s="187" t="str">
        <f>IF(Übersicht!K36="x",3,"")</f>
        <v/>
      </c>
      <c r="L36" s="187" t="str">
        <f>IF(Übersicht!L36="x",4,"")</f>
        <v/>
      </c>
      <c r="M36" s="188" t="str">
        <f>IF(Übersicht!M36="x",5,"")</f>
        <v/>
      </c>
      <c r="N36" s="186" t="str">
        <f>IF(Übersicht!N36="x",1,"")</f>
        <v/>
      </c>
      <c r="O36" s="187" t="str">
        <f>IF(Übersicht!O36="x",2,"")</f>
        <v/>
      </c>
      <c r="P36" s="187" t="str">
        <f>IF(Übersicht!P36="x",3,"")</f>
        <v/>
      </c>
      <c r="Q36" s="187" t="str">
        <f>IF(Übersicht!Q36="x",4,"")</f>
        <v/>
      </c>
      <c r="R36" s="188" t="str">
        <f>IF(Übersicht!R36="x",5,"")</f>
        <v/>
      </c>
      <c r="S36" s="186" t="str">
        <f>IF(Übersicht!S36="x",1,"")</f>
        <v/>
      </c>
      <c r="T36" s="187" t="str">
        <f>IF(Übersicht!T36="x",2,"")</f>
        <v/>
      </c>
      <c r="U36" s="187" t="str">
        <f>IF(Übersicht!U36="x",3,"")</f>
        <v/>
      </c>
      <c r="V36" s="187" t="str">
        <f>IF(Übersicht!V36="x",4,"")</f>
        <v/>
      </c>
      <c r="W36" s="189" t="str">
        <f>IF(Übersicht!W36="x",5,"")</f>
        <v/>
      </c>
      <c r="X36" s="191" t="str">
        <f t="shared" si="0"/>
        <v/>
      </c>
      <c r="Y36" s="192" t="str">
        <f>'Kalkulation-Strategie'!J16</f>
        <v/>
      </c>
    </row>
    <row r="37" spans="1:25" ht="25.5" x14ac:dyDescent="0.2">
      <c r="A37" s="348"/>
      <c r="B37" s="34">
        <v>27</v>
      </c>
      <c r="C37" s="35" t="str">
        <f>Katalog_Gesamt!C37</f>
        <v>Wie erfolgt während des Projekts und bei Projektende ein Abgleich von Soll- und Istzustand auf den Ebenen Zeit, Geld und Qualität?</v>
      </c>
      <c r="D37" s="186" t="str">
        <f>IF(Übersicht!D37="x",1,"")</f>
        <v/>
      </c>
      <c r="E37" s="187" t="str">
        <f>IF(Übersicht!E37="x",2,"")</f>
        <v/>
      </c>
      <c r="F37" s="187" t="str">
        <f>IF(Übersicht!F37="x",3,"")</f>
        <v/>
      </c>
      <c r="G37" s="187" t="str">
        <f>IF(Übersicht!G37="x",4,"")</f>
        <v/>
      </c>
      <c r="H37" s="188" t="str">
        <f>IF(Übersicht!H37="x",5,"")</f>
        <v/>
      </c>
      <c r="I37" s="186" t="str">
        <f>IF(Übersicht!I37="x",1,"")</f>
        <v/>
      </c>
      <c r="J37" s="187" t="str">
        <f>IF(Übersicht!J37="x",2,"")</f>
        <v/>
      </c>
      <c r="K37" s="187" t="str">
        <f>IF(Übersicht!K37="x",3,"")</f>
        <v/>
      </c>
      <c r="L37" s="187" t="str">
        <f>IF(Übersicht!L37="x",4,"")</f>
        <v/>
      </c>
      <c r="M37" s="188" t="str">
        <f>IF(Übersicht!M37="x",5,"")</f>
        <v/>
      </c>
      <c r="N37" s="186" t="str">
        <f>IF(Übersicht!N37="x",1,"")</f>
        <v/>
      </c>
      <c r="O37" s="187" t="str">
        <f>IF(Übersicht!O37="x",2,"")</f>
        <v/>
      </c>
      <c r="P37" s="187" t="str">
        <f>IF(Übersicht!P37="x",3,"")</f>
        <v/>
      </c>
      <c r="Q37" s="187" t="str">
        <f>IF(Übersicht!Q37="x",4,"")</f>
        <v/>
      </c>
      <c r="R37" s="188" t="str">
        <f>IF(Übersicht!R37="x",5,"")</f>
        <v/>
      </c>
      <c r="S37" s="186" t="str">
        <f>IF(Übersicht!S37="x",1,"")</f>
        <v/>
      </c>
      <c r="T37" s="187" t="str">
        <f>IF(Übersicht!T37="x",2,"")</f>
        <v/>
      </c>
      <c r="U37" s="187" t="str">
        <f>IF(Übersicht!U37="x",3,"")</f>
        <v/>
      </c>
      <c r="V37" s="187" t="str">
        <f>IF(Übersicht!V37="x",4,"")</f>
        <v/>
      </c>
      <c r="W37" s="188" t="str">
        <f>IF(Übersicht!W37="x",5,"")</f>
        <v/>
      </c>
      <c r="X37" s="191" t="str">
        <f t="shared" si="0"/>
        <v/>
      </c>
      <c r="Y37" s="192" t="str">
        <f>'Kalkulation-Strategie'!J34</f>
        <v/>
      </c>
    </row>
    <row r="38" spans="1:25" ht="38.25" x14ac:dyDescent="0.2">
      <c r="A38" s="348"/>
      <c r="B38" s="34">
        <v>28</v>
      </c>
      <c r="C38" s="35" t="str">
        <f>Katalog_Gesamt!C38</f>
        <v>Besteht für das IT-Projektportfoliomanagement ein Framework, das die Vorgehensweise und die Dokumentation des Portfoliomanagements entsprechend definiert?</v>
      </c>
      <c r="D38" s="186" t="str">
        <f>IF(Übersicht!D38="x",1,"")</f>
        <v/>
      </c>
      <c r="E38" s="187" t="str">
        <f>IF(Übersicht!E38="x",2,"")</f>
        <v/>
      </c>
      <c r="F38" s="187" t="str">
        <f>IF(Übersicht!F38="x",3,"")</f>
        <v/>
      </c>
      <c r="G38" s="187" t="str">
        <f>IF(Übersicht!G38="x",4,"")</f>
        <v/>
      </c>
      <c r="H38" s="188" t="str">
        <f>IF(Übersicht!H38="x",5,"")</f>
        <v/>
      </c>
      <c r="I38" s="186" t="str">
        <f>IF(Übersicht!I38="x",1,"")</f>
        <v/>
      </c>
      <c r="J38" s="187" t="str">
        <f>IF(Übersicht!J38="x",2,"")</f>
        <v/>
      </c>
      <c r="K38" s="187" t="str">
        <f>IF(Übersicht!K38="x",3,"")</f>
        <v/>
      </c>
      <c r="L38" s="187" t="str">
        <f>IF(Übersicht!L38="x",4,"")</f>
        <v/>
      </c>
      <c r="M38" s="188" t="str">
        <f>IF(Übersicht!M38="x",5,"")</f>
        <v/>
      </c>
      <c r="N38" s="186" t="str">
        <f>IF(Übersicht!N38="x",1,"")</f>
        <v/>
      </c>
      <c r="O38" s="187" t="str">
        <f>IF(Übersicht!O38="x",2,"")</f>
        <v/>
      </c>
      <c r="P38" s="187" t="str">
        <f>IF(Übersicht!P38="x",3,"")</f>
        <v/>
      </c>
      <c r="Q38" s="187" t="str">
        <f>IF(Übersicht!Q38="x",4,"")</f>
        <v/>
      </c>
      <c r="R38" s="188" t="str">
        <f>IF(Übersicht!R38="x",5,"")</f>
        <v/>
      </c>
      <c r="S38" s="186" t="str">
        <f>IF(Übersicht!S38="x",1,"")</f>
        <v/>
      </c>
      <c r="T38" s="187" t="str">
        <f>IF(Übersicht!T38="x",2,"")</f>
        <v/>
      </c>
      <c r="U38" s="187" t="str">
        <f>IF(Übersicht!U38="x",3,"")</f>
        <v/>
      </c>
      <c r="V38" s="187" t="str">
        <f>IF(Übersicht!V38="x",4,"")</f>
        <v/>
      </c>
      <c r="W38" s="189" t="str">
        <f>IF(Übersicht!W38="x",5,"")</f>
        <v/>
      </c>
      <c r="X38" s="191" t="str">
        <f t="shared" si="0"/>
        <v/>
      </c>
      <c r="Y38" s="192" t="str">
        <f>'Kalkulation-Strategie'!J38</f>
        <v/>
      </c>
    </row>
    <row r="39" spans="1:25" ht="39" thickBot="1" x14ac:dyDescent="0.25">
      <c r="A39" s="348"/>
      <c r="B39" s="34">
        <v>29</v>
      </c>
      <c r="C39" s="35" t="str">
        <f>Katalog_Gesamt!C39</f>
        <v>Wie wird sichergestellt, dass durch definierte Prozesse für das Projektportfoliomanagement, Projekte bewertet und anschliessend mit der Unternehmens- oder IT-Strategie abgestimmt werden?</v>
      </c>
      <c r="D39" s="197" t="str">
        <f>IF(Übersicht!D39="x",1,"")</f>
        <v/>
      </c>
      <c r="E39" s="198" t="str">
        <f>IF(Übersicht!E39="x",2,"")</f>
        <v/>
      </c>
      <c r="F39" s="198" t="str">
        <f>IF(Übersicht!F39="x",3,"")</f>
        <v/>
      </c>
      <c r="G39" s="198" t="str">
        <f>IF(Übersicht!G39="x",4,"")</f>
        <v/>
      </c>
      <c r="H39" s="199" t="str">
        <f>IF(Übersicht!H39="x",5,"")</f>
        <v/>
      </c>
      <c r="I39" s="197" t="str">
        <f>IF(Übersicht!I39="x",1,"")</f>
        <v/>
      </c>
      <c r="J39" s="198" t="str">
        <f>IF(Übersicht!J39="x",2,"")</f>
        <v/>
      </c>
      <c r="K39" s="198" t="str">
        <f>IF(Übersicht!K39="x",3,"")</f>
        <v/>
      </c>
      <c r="L39" s="198" t="str">
        <f>IF(Übersicht!L39="x",4,"")</f>
        <v/>
      </c>
      <c r="M39" s="199" t="str">
        <f>IF(Übersicht!M39="x",5,"")</f>
        <v/>
      </c>
      <c r="N39" s="197" t="str">
        <f>IF(Übersicht!N39="x",1,"")</f>
        <v/>
      </c>
      <c r="O39" s="198" t="str">
        <f>IF(Übersicht!O39="x",2,"")</f>
        <v/>
      </c>
      <c r="P39" s="198" t="str">
        <f>IF(Übersicht!P39="x",3,"")</f>
        <v/>
      </c>
      <c r="Q39" s="198" t="str">
        <f>IF(Übersicht!Q39="x",4,"")</f>
        <v/>
      </c>
      <c r="R39" s="199" t="str">
        <f>IF(Übersicht!R39="x",5,"")</f>
        <v/>
      </c>
      <c r="S39" s="197" t="str">
        <f>IF(Übersicht!S39="x",1,"")</f>
        <v/>
      </c>
      <c r="T39" s="198" t="str">
        <f>IF(Übersicht!T39="x",2,"")</f>
        <v/>
      </c>
      <c r="U39" s="198" t="str">
        <f>IF(Übersicht!U39="x",3,"")</f>
        <v/>
      </c>
      <c r="V39" s="198" t="str">
        <f>IF(Übersicht!V39="x",4,"")</f>
        <v/>
      </c>
      <c r="W39" s="199" t="str">
        <f>IF(Übersicht!W39="x",5,"")</f>
        <v/>
      </c>
      <c r="X39" s="202" t="str">
        <f t="shared" si="0"/>
        <v/>
      </c>
      <c r="Y39" s="203" t="str">
        <f>'Kalkulation-Strategie'!J39</f>
        <v/>
      </c>
    </row>
  </sheetData>
  <sheetProtection selectLockedCells="1"/>
  <mergeCells count="9">
    <mergeCell ref="N9:R9"/>
    <mergeCell ref="S9:W9"/>
    <mergeCell ref="A11:A17"/>
    <mergeCell ref="B2:C2"/>
    <mergeCell ref="A18:A22"/>
    <mergeCell ref="A23:A34"/>
    <mergeCell ref="A35:A39"/>
    <mergeCell ref="D9:H9"/>
    <mergeCell ref="I9:M9"/>
  </mergeCells>
  <hyperlinks>
    <hyperlink ref="B2:C2" location="Inhaltsverzeichnis!A1" display="zurück zu Inhaltsverzeichnis"/>
  </hyperlinks>
  <pageMargins left="0.7" right="0.7" top="0.78740157499999996" bottom="0.78740157499999996" header="0.3" footer="0.3"/>
  <ignoredErrors>
    <ignoredError sqref="Y19" formula="1"/>
  </ignoredErrors>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F40"/>
  <sheetViews>
    <sheetView showGridLines="0" topLeftCell="B4" workbookViewId="0">
      <selection activeCell="N34" sqref="N34"/>
    </sheetView>
  </sheetViews>
  <sheetFormatPr defaultColWidth="11.5546875" defaultRowHeight="15" x14ac:dyDescent="0.2"/>
  <sheetData>
    <row r="40" spans="6:6" x14ac:dyDescent="0.2">
      <c r="F40" s="61"/>
    </row>
  </sheetData>
  <sheetProtection sheet="1" objects="1" scenarios="1" selectLockedCells="1"/>
  <pageMargins left="0.7" right="0.7" top="0.78740157499999996" bottom="0.78740157499999996" header="0.3" footer="0.3"/>
  <pageSetup paperSize="9" scale="7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4:F44"/>
  <sheetViews>
    <sheetView showGridLines="0" topLeftCell="A3" zoomScale="80" zoomScaleNormal="80" workbookViewId="0">
      <selection activeCell="V13" sqref="V13"/>
    </sheetView>
  </sheetViews>
  <sheetFormatPr defaultColWidth="11.5546875" defaultRowHeight="15" x14ac:dyDescent="0.2"/>
  <cols>
    <col min="1" max="3" width="11.5546875" style="36"/>
    <col min="7" max="17" width="11.5546875" style="36"/>
    <col min="18" max="18" width="7.6640625" style="36" customWidth="1"/>
    <col min="19" max="16384" width="11.5546875" style="36"/>
  </cols>
  <sheetData>
    <row r="24" customFormat="1" x14ac:dyDescent="0.2"/>
    <row r="25" customFormat="1" x14ac:dyDescent="0.2"/>
    <row r="26" customFormat="1" x14ac:dyDescent="0.2"/>
    <row r="27" customFormat="1" x14ac:dyDescent="0.2"/>
    <row r="28" customFormat="1" x14ac:dyDescent="0.2"/>
    <row r="30" customFormat="1" x14ac:dyDescent="0.2"/>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sheetData>
  <pageMargins left="0.74803149606299213" right="0.70866141732283472" top="0.59055118110236227" bottom="0.47244094488188981" header="0.27559055118110237" footer="0.27559055118110237"/>
  <pageSetup paperSize="9" scale="53" orientation="landscape" r:id="rId1"/>
  <headerFooter>
    <oddFooter>&amp;L&amp;9BSG Unternehmensberatung&amp;C&amp;9Seite &amp;P / &amp;N&amp;R&amp;Z&amp;F</oddFooter>
  </headerFooter>
  <drawing r:id="rId2"/>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showGridLines="0" topLeftCell="D7" zoomScale="80" zoomScaleNormal="80" workbookViewId="0">
      <selection activeCell="S52" sqref="S52"/>
    </sheetView>
  </sheetViews>
  <sheetFormatPr defaultColWidth="11.5546875" defaultRowHeight="15" x14ac:dyDescent="0.2"/>
  <sheetData/>
  <sheetProtection sheet="1" objects="1" scenarios="1" selectLockedCells="1"/>
  <pageMargins left="0.7" right="0.7" top="0.78740157499999996" bottom="0.78740157499999996" header="0.3" footer="0.3"/>
  <pageSetup paperSize="9" scale="53"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showGridLines="0" topLeftCell="A2" zoomScale="60" zoomScaleNormal="60" workbookViewId="0">
      <selection activeCell="U29" sqref="U29"/>
    </sheetView>
  </sheetViews>
  <sheetFormatPr defaultColWidth="11.5546875" defaultRowHeight="15" x14ac:dyDescent="0.2"/>
  <sheetData/>
  <sheetProtection sheet="1" objects="1" scenarios="1" selectLockedCells="1"/>
  <pageMargins left="0.7" right="0.7" top="0.78740157499999996" bottom="0.78740157499999996" header="0.3" footer="0.3"/>
  <pageSetup paperSize="9" scale="4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
  <sheetViews>
    <sheetView showGridLines="0" zoomScale="60" zoomScaleNormal="60" workbookViewId="0">
      <selection activeCell="B2" sqref="B2:C2"/>
    </sheetView>
  </sheetViews>
  <sheetFormatPr defaultColWidth="11.5546875" defaultRowHeight="15" x14ac:dyDescent="0.2"/>
  <sheetData>
    <row r="2" spans="2:3" x14ac:dyDescent="0.2">
      <c r="B2" s="276"/>
      <c r="C2" s="276"/>
    </row>
  </sheetData>
  <sheetProtection sheet="1" objects="1" scenarios="1" selectLockedCells="1"/>
  <mergeCells count="1">
    <mergeCell ref="B2:C2"/>
  </mergeCells>
  <pageMargins left="0.7" right="0.7" top="0.78740157499999996" bottom="0.78740157499999996"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
  <sheetViews>
    <sheetView showGridLines="0" zoomScale="70" zoomScaleNormal="70" workbookViewId="0">
      <selection activeCell="B2" sqref="B2:C2"/>
    </sheetView>
  </sheetViews>
  <sheetFormatPr defaultColWidth="11.5546875" defaultRowHeight="15" x14ac:dyDescent="0.2"/>
  <sheetData>
    <row r="2" spans="2:3" x14ac:dyDescent="0.2">
      <c r="B2" s="276"/>
      <c r="C2" s="276"/>
    </row>
  </sheetData>
  <sheetProtection sheet="1" objects="1" scenarios="1" selectLockedCells="1"/>
  <mergeCells count="1">
    <mergeCell ref="B2:C2"/>
  </mergeCells>
  <pageMargins left="0.7" right="0.7" top="0.78740157499999996" bottom="0.78740157499999996"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C36"/>
  <sheetViews>
    <sheetView workbookViewId="0">
      <selection activeCell="F35" sqref="F35"/>
    </sheetView>
  </sheetViews>
  <sheetFormatPr defaultColWidth="11.5546875" defaultRowHeight="15" x14ac:dyDescent="0.2"/>
  <cols>
    <col min="1" max="1" width="8" style="1" bestFit="1" customWidth="1"/>
    <col min="2" max="3" width="38" style="2" customWidth="1"/>
  </cols>
  <sheetData>
    <row r="5" spans="1:3" ht="15.75" thickBot="1" x14ac:dyDescent="0.25"/>
    <row r="6" spans="1:3" x14ac:dyDescent="0.2">
      <c r="A6" s="352" t="s">
        <v>8</v>
      </c>
      <c r="B6" s="352" t="s">
        <v>0</v>
      </c>
      <c r="C6" s="352" t="s">
        <v>21</v>
      </c>
    </row>
    <row r="7" spans="1:3" ht="15.75" thickBot="1" x14ac:dyDescent="0.25">
      <c r="A7" s="353"/>
      <c r="B7" s="354"/>
      <c r="C7" s="355"/>
    </row>
    <row r="8" spans="1:3" ht="150" x14ac:dyDescent="0.2">
      <c r="A8" s="3">
        <v>1</v>
      </c>
      <c r="B8" s="14"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C8" s="4"/>
    </row>
    <row r="9" spans="1:3" ht="45" x14ac:dyDescent="0.2">
      <c r="A9" s="5">
        <v>2</v>
      </c>
      <c r="B9" s="14" t="str">
        <f>Katalog_Gesamt!C12</f>
        <v>Wie werden die, durch die Informatik entstehenden Kosten geplant, budgetiert, verrechnet und kontrolliert.</v>
      </c>
      <c r="C9" s="4"/>
    </row>
    <row r="10" spans="1:3" ht="135" x14ac:dyDescent="0.2">
      <c r="A10" s="5">
        <v>3</v>
      </c>
      <c r="B10" s="14"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C10" s="4"/>
    </row>
    <row r="11" spans="1:3" ht="60" x14ac:dyDescent="0.2">
      <c r="A11" s="5">
        <v>4</v>
      </c>
      <c r="B11" s="14" t="str">
        <f>Katalog_Gesamt!C14</f>
        <v xml:space="preserve">Wie wird die IT-Sicherheit sichergestellt? Bestehen hier definierte Prozesse und Richtlinien bzw. ein Alignement mit der Unternehmensleitung? </v>
      </c>
      <c r="C11" s="4"/>
    </row>
    <row r="12" spans="1:3" ht="45" x14ac:dyDescent="0.2">
      <c r="A12" s="5">
        <v>5</v>
      </c>
      <c r="B12" s="14" t="str">
        <f>Katalog_Gesamt!C15</f>
        <v>Bestehen Definitionen zur Business-Continuity und Absprachen über die Verfügbarkeit der Informatiksysteme?</v>
      </c>
      <c r="C12" s="4"/>
    </row>
    <row r="13" spans="1:3" ht="120" x14ac:dyDescent="0.2">
      <c r="A13" s="5">
        <v>6</v>
      </c>
      <c r="B13" s="14"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C13" s="4"/>
    </row>
    <row r="14" spans="1:3" ht="90" x14ac:dyDescent="0.2">
      <c r="A14" s="5">
        <v>7</v>
      </c>
      <c r="B14" s="14" t="str">
        <f>Katalog_Gesamt!C17</f>
        <v>Wie unterstützt die IT das Business bei der Entwicklung und Implementierung neuer Businessprozesse in die IT-Landschaft?
Werden Optimierung und Automatisierung der bestehenden Businessprozesse von der IT gefördert und getrieben?</v>
      </c>
      <c r="C14" s="4"/>
    </row>
    <row r="15" spans="1:3" ht="150" x14ac:dyDescent="0.2">
      <c r="A15" s="6">
        <v>8</v>
      </c>
      <c r="B15" s="11"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C15" s="7"/>
    </row>
    <row r="16" spans="1:3" ht="30" customHeight="1" x14ac:dyDescent="0.2">
      <c r="A16" s="6">
        <v>9</v>
      </c>
      <c r="B16" s="11" t="str">
        <f>Katalog_Gesamt!C19</f>
        <v>Werden IT-Services gemessen und wie werden die Service-Level-Agreements auf ihre Erfüllung hin überprüft?</v>
      </c>
      <c r="C16" s="7"/>
    </row>
    <row r="17" spans="1:3" ht="30" customHeight="1" x14ac:dyDescent="0.2">
      <c r="A17" s="6">
        <v>10</v>
      </c>
      <c r="B17" s="11" t="str">
        <f>Katalog_Gesamt!C20</f>
        <v>Werden IT-Prozesse definiert und wie werden die entwickelten Prozesse entsprechend dokumentiert?</v>
      </c>
      <c r="C17" s="7"/>
    </row>
    <row r="18" spans="1:3" ht="45" x14ac:dyDescent="0.2">
      <c r="A18" s="6">
        <v>11</v>
      </c>
      <c r="B18" s="11" t="str">
        <f>Katalog_Gesamt!C21</f>
        <v>Wie werden standardisierte Support-Prozesse verwendet? Wurde für den Kundensupport ein Service-Desk eingerichtet?</v>
      </c>
      <c r="C18" s="7"/>
    </row>
    <row r="19" spans="1:3" ht="45" customHeight="1" x14ac:dyDescent="0.2">
      <c r="A19" s="6">
        <v>12</v>
      </c>
      <c r="B19" s="11" t="str">
        <f>Katalog_Gesamt!C22</f>
        <v>Wie wird die Zufriedenheit der Kunden (User) in Bezug auf IT-Dienste wie IT-Services, ServiceDesk und IT-Prozesse gemessen?</v>
      </c>
      <c r="C19" s="7"/>
    </row>
    <row r="20" spans="1:3" ht="45" x14ac:dyDescent="0.2">
      <c r="A20" s="9">
        <v>13</v>
      </c>
      <c r="B20" s="13" t="str">
        <f>Katalog_Gesamt!C35</f>
        <v>Besteht für IT-Projekte ein Framework, das die Vorgehensweise und die Dokumentation der Projekte definiert?</v>
      </c>
      <c r="C20" s="10"/>
    </row>
    <row r="21" spans="1:3" ht="30" x14ac:dyDescent="0.2">
      <c r="A21" s="9">
        <v>14</v>
      </c>
      <c r="B21" s="13" t="str">
        <f>Katalog_Gesamt!C36</f>
        <v>Wie erfolgt während des Projekts ein definiertes Reporting an die Stakeholder?</v>
      </c>
      <c r="C21" s="10"/>
    </row>
    <row r="22" spans="1:3" ht="30" customHeight="1" x14ac:dyDescent="0.2">
      <c r="A22" s="9">
        <v>16</v>
      </c>
      <c r="B22" s="13" t="str">
        <f>Katalog_Gesamt!C37</f>
        <v>Wie erfolgt während des Projekts und bei Projektende ein Abgleich von Soll- und Istzustand auf den Ebenen Zeit, Geld und Qualität?</v>
      </c>
      <c r="C22" s="10"/>
    </row>
    <row r="23" spans="1:3" ht="60" x14ac:dyDescent="0.2">
      <c r="A23" s="9">
        <v>17</v>
      </c>
      <c r="B23" s="13" t="str">
        <f>Katalog_Gesamt!C38</f>
        <v>Besteht für das IT-Projektportfoliomanagement ein Framework, das die Vorgehensweise und die Dokumentation des Portfoliomanagements entsprechend definiert?</v>
      </c>
      <c r="C23" s="10"/>
    </row>
    <row r="24" spans="1:3" ht="75" x14ac:dyDescent="0.2">
      <c r="A24" s="9">
        <v>18</v>
      </c>
      <c r="B24" s="13" t="str">
        <f>Katalog_Gesamt!C39</f>
        <v>Wie wird sichergestellt, dass durch definierte Prozesse für das Projektportfoliomanagement, Projekte bewertet und anschliessend mit der Unternehmens- oder IT-Strategie abgestimmt werden?</v>
      </c>
      <c r="C24" s="10"/>
    </row>
    <row r="25" spans="1:3" ht="45" customHeight="1" x14ac:dyDescent="0.2">
      <c r="A25" s="9">
        <v>19</v>
      </c>
      <c r="B25" s="13" t="str">
        <f>Katalog_Gesamt!C23</f>
        <v>Wie werden die eingesetzten Assets aktiv gemanagt? Wie wird sichergestellt, dass die IT einen kompletten Überblick über die IT-Systeme und die verwendete Software inkl. Lizenzen hat?</v>
      </c>
      <c r="C25" s="10"/>
    </row>
    <row r="26" spans="1:3" ht="45" customHeight="1" x14ac:dyDescent="0.2">
      <c r="A26" s="9">
        <v>20</v>
      </c>
      <c r="B26" s="13" t="str">
        <f>Katalog_Gesamt!C24</f>
        <v>Wie werden bestehende Systeme dokumentiert? Bestehen pro System eine Systembeschreibung und eine Dokumentation? Werden die Wartungsverträge für die Systeme aktiv gemanagt?</v>
      </c>
      <c r="C26" s="10"/>
    </row>
    <row r="27" spans="1:3" ht="45" x14ac:dyDescent="0.2">
      <c r="A27" s="9">
        <v>21</v>
      </c>
      <c r="B27" s="13" t="str">
        <f>Katalog_Gesamt!C25</f>
        <v>Wie werden Systeme anhand eines Sourcing-Prozesses aktiv bewertet, um eine Prognose für den zukünftigen Bedarf zu ermitteln?</v>
      </c>
      <c r="C27" s="10"/>
    </row>
    <row r="28" spans="1:3" ht="60" x14ac:dyDescent="0.2">
      <c r="A28" s="9">
        <v>22</v>
      </c>
      <c r="B28" s="13" t="str">
        <f>Katalog_Gesamt!C26</f>
        <v>Bestehen detaillierte Pläne zum Thema Business-Continuity? Wie werden Massnahmen für den Unglücksfall geplant und gemanagt?</v>
      </c>
      <c r="C28" s="10"/>
    </row>
    <row r="29" spans="1:3" ht="15" customHeight="1" x14ac:dyDescent="0.2">
      <c r="A29" s="9">
        <v>23</v>
      </c>
      <c r="B29" s="13" t="str">
        <f>Katalog_Gesamt!C27</f>
        <v>Wie werden Standards für Hard- und Software sowie Infrastruktur entwickelt? Besteht ein aktuelles Management der Standards? Wird eine Produkt- und Lieferantenstrategie verfolgt?</v>
      </c>
      <c r="C29" s="10"/>
    </row>
    <row r="30" spans="1:3" ht="30" x14ac:dyDescent="0.2">
      <c r="A30" s="9">
        <v>24</v>
      </c>
      <c r="B30" s="13" t="str">
        <f>Katalog_Gesamt!C28</f>
        <v>Wie werden die Key-Systeme identifiziert und aktiv überwacht?</v>
      </c>
      <c r="C30" s="10"/>
    </row>
    <row r="31" spans="1:3" ht="60" x14ac:dyDescent="0.2">
      <c r="A31" s="9">
        <v>25</v>
      </c>
      <c r="B31" s="13" t="str">
        <f>Katalog_Gesamt!C29</f>
        <v>Wie werden Veränderungen der Systeme, z. B. das Hinzufügen, Modifizieren oder Entfernen von Hard- und Software, sowie die jeweiligen Konfigurationen durchgeführt?</v>
      </c>
      <c r="C31" s="10"/>
    </row>
    <row r="32" spans="1:3" ht="30" customHeight="1" x14ac:dyDescent="0.2">
      <c r="A32" s="8">
        <v>26</v>
      </c>
      <c r="B32" s="12" t="str">
        <f>Katalog_Gesamt!C30</f>
        <v>Wie werden End-User mit den IT-Werkzeugen vertraut gemacht? Bestehen Anleitungen und Beschreibungen für die End-User?</v>
      </c>
      <c r="C32" s="12"/>
    </row>
    <row r="33" spans="1:3" ht="30" customHeight="1" x14ac:dyDescent="0.2">
      <c r="A33" s="8">
        <v>27</v>
      </c>
      <c r="B33" s="12" t="str">
        <f>Katalog_Gesamt!C31</f>
        <v>Wird innerhalb des Personalmanagements für jeden IT-Mitarbeiter eine Rollen-, Kompetenz- und Stellenbeschreibung geführt?</v>
      </c>
      <c r="C33" s="12"/>
    </row>
    <row r="34" spans="1:3" ht="45" customHeight="1" x14ac:dyDescent="0.2">
      <c r="A34" s="8">
        <v>28</v>
      </c>
      <c r="B34" s="12" t="str">
        <f>Katalog_Gesamt!C32</f>
        <v>Wie wird das Know-how der Mitarbeiter gemanagt? Bestehen für jeden Mitarbeiter Ausbildungs- und Weiterbildungspläne?</v>
      </c>
      <c r="C34" s="12"/>
    </row>
    <row r="35" spans="1:3" ht="45" customHeight="1" x14ac:dyDescent="0.2">
      <c r="A35" s="8">
        <v>29</v>
      </c>
      <c r="B35" s="12" t="str">
        <f>Katalog_Gesamt!C33</f>
        <v>Wie werden externe Ressourcen gemanagt? Besteht eine Gesamtübersicht über alle externen Ressourcen mitsamt Leistungen, Kosten und Service-Level-Agreements?</v>
      </c>
      <c r="C35" s="12"/>
    </row>
    <row r="36" spans="1:3" ht="60" x14ac:dyDescent="0.2">
      <c r="A36" s="8">
        <v>30</v>
      </c>
      <c r="B36" s="12" t="str">
        <f>Katalog_Gesamt!C34</f>
        <v>Wie werden die Kosten der externen Ressourcen aktiv überwacht und die Einhaltung der vereinbarten Service-Levels von externen Ressourcen gemessen?</v>
      </c>
      <c r="C36" s="12"/>
    </row>
  </sheetData>
  <mergeCells count="3">
    <mergeCell ref="A6:A7"/>
    <mergeCell ref="B6:B7"/>
    <mergeCell ref="C6:C7"/>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D2" sqref="D2"/>
    </sheetView>
  </sheetViews>
  <sheetFormatPr defaultColWidth="11.5546875" defaultRowHeight="15" x14ac:dyDescent="0.2"/>
  <cols>
    <col min="1" max="1" width="33" bestFit="1" customWidth="1"/>
    <col min="3" max="3" width="30.88671875" customWidth="1"/>
    <col min="4" max="4" width="9.33203125" bestFit="1" customWidth="1"/>
    <col min="5" max="5" width="14.33203125" bestFit="1" customWidth="1"/>
  </cols>
  <sheetData>
    <row r="1" spans="1:5" x14ac:dyDescent="0.2">
      <c r="A1" s="55" t="s">
        <v>120</v>
      </c>
      <c r="C1" s="56"/>
      <c r="D1" s="56" t="s">
        <v>159</v>
      </c>
      <c r="E1" s="56" t="s">
        <v>160</v>
      </c>
    </row>
    <row r="2" spans="1:5" x14ac:dyDescent="0.2">
      <c r="A2" s="55" t="s">
        <v>143</v>
      </c>
      <c r="C2" s="57" t="s">
        <v>161</v>
      </c>
      <c r="D2" s="58" t="str">
        <f>Kalkulation!AD11</f>
        <v/>
      </c>
      <c r="E2" s="59" t="str">
        <f>Kalkulation!AC11</f>
        <v/>
      </c>
    </row>
    <row r="3" spans="1:5" x14ac:dyDescent="0.2">
      <c r="A3" s="55" t="s">
        <v>142</v>
      </c>
      <c r="C3" s="57" t="s">
        <v>162</v>
      </c>
      <c r="D3" s="58" t="str">
        <f>Kalkulation!AD18</f>
        <v/>
      </c>
      <c r="E3" s="59" t="str">
        <f>Kalkulation!AC18</f>
        <v/>
      </c>
    </row>
    <row r="4" spans="1:5" x14ac:dyDescent="0.2">
      <c r="A4" s="55" t="s">
        <v>121</v>
      </c>
      <c r="C4" s="57" t="s">
        <v>163</v>
      </c>
      <c r="D4" s="58" t="str">
        <f>Kalkulation!AD23</f>
        <v/>
      </c>
      <c r="E4" s="58" t="str">
        <f>Kalkulation!AC23</f>
        <v/>
      </c>
    </row>
    <row r="5" spans="1:5" x14ac:dyDescent="0.2">
      <c r="A5" s="55" t="s">
        <v>144</v>
      </c>
      <c r="C5" s="60" t="s">
        <v>164</v>
      </c>
      <c r="D5" s="58" t="str">
        <f>Kalkulation!AD35</f>
        <v/>
      </c>
      <c r="E5" s="58" t="str">
        <f>Kalkulation!AC35</f>
        <v/>
      </c>
    </row>
    <row r="6" spans="1:5" x14ac:dyDescent="0.2">
      <c r="A6" s="55" t="s">
        <v>145</v>
      </c>
    </row>
    <row r="7" spans="1:5" x14ac:dyDescent="0.2">
      <c r="A7" s="55" t="s">
        <v>122</v>
      </c>
    </row>
    <row r="8" spans="1:5" x14ac:dyDescent="0.2">
      <c r="A8" s="55" t="s">
        <v>123</v>
      </c>
    </row>
    <row r="9" spans="1:5" x14ac:dyDescent="0.2">
      <c r="A9" s="55" t="s">
        <v>146</v>
      </c>
    </row>
    <row r="10" spans="1:5" x14ac:dyDescent="0.2">
      <c r="A10" s="55" t="s">
        <v>124</v>
      </c>
    </row>
    <row r="11" spans="1:5" x14ac:dyDescent="0.2">
      <c r="A11" s="55" t="s">
        <v>125</v>
      </c>
    </row>
    <row r="12" spans="1:5" x14ac:dyDescent="0.2">
      <c r="A12" s="55" t="s">
        <v>126</v>
      </c>
    </row>
    <row r="13" spans="1:5" x14ac:dyDescent="0.2">
      <c r="A13" s="55" t="s">
        <v>127</v>
      </c>
    </row>
    <row r="14" spans="1:5" x14ac:dyDescent="0.2">
      <c r="A14" s="55" t="s">
        <v>128</v>
      </c>
    </row>
    <row r="15" spans="1:5" x14ac:dyDescent="0.2">
      <c r="A15" s="55" t="s">
        <v>147</v>
      </c>
    </row>
    <row r="16" spans="1:5" x14ac:dyDescent="0.2">
      <c r="A16" s="55" t="s">
        <v>129</v>
      </c>
    </row>
    <row r="17" spans="1:1" x14ac:dyDescent="0.2">
      <c r="A17" s="55" t="s">
        <v>130</v>
      </c>
    </row>
    <row r="18" spans="1:1" x14ac:dyDescent="0.2">
      <c r="A18" s="55" t="s">
        <v>131</v>
      </c>
    </row>
    <row r="19" spans="1:1" x14ac:dyDescent="0.2">
      <c r="A19" s="55" t="s">
        <v>148</v>
      </c>
    </row>
    <row r="20" spans="1:1" x14ac:dyDescent="0.2">
      <c r="A20" s="55" t="s">
        <v>132</v>
      </c>
    </row>
    <row r="21" spans="1:1" x14ac:dyDescent="0.2">
      <c r="A21" s="55" t="s">
        <v>133</v>
      </c>
    </row>
    <row r="22" spans="1:1" x14ac:dyDescent="0.2">
      <c r="A22" s="55" t="s">
        <v>134</v>
      </c>
    </row>
    <row r="23" spans="1:1" x14ac:dyDescent="0.2">
      <c r="A23" s="55" t="s">
        <v>135</v>
      </c>
    </row>
    <row r="24" spans="1:1" x14ac:dyDescent="0.2">
      <c r="A24" s="55" t="s">
        <v>136</v>
      </c>
    </row>
    <row r="25" spans="1:1" x14ac:dyDescent="0.2">
      <c r="A25" s="55" t="s">
        <v>137</v>
      </c>
    </row>
    <row r="26" spans="1:1" x14ac:dyDescent="0.2">
      <c r="A26" s="55" t="s">
        <v>138</v>
      </c>
    </row>
    <row r="27" spans="1:1" x14ac:dyDescent="0.2">
      <c r="A27" s="55" t="s">
        <v>139</v>
      </c>
    </row>
    <row r="28" spans="1:1" x14ac:dyDescent="0.2">
      <c r="A28" s="55" t="s">
        <v>140</v>
      </c>
    </row>
    <row r="29" spans="1:1" x14ac:dyDescent="0.2">
      <c r="A29" s="55" t="s">
        <v>141</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tt1" enableFormatConditionsCalculation="0">
    <pageSetUpPr fitToPage="1"/>
  </sheetPr>
  <dimension ref="A1:AA40"/>
  <sheetViews>
    <sheetView showGridLines="0" zoomScaleNormal="100" workbookViewId="0">
      <pane xSplit="3" ySplit="10" topLeftCell="D28" activePane="bottomRight" state="frozen"/>
      <selection activeCell="C34" sqref="C34"/>
      <selection pane="topRight" activeCell="C34" sqref="C34"/>
      <selection pane="bottomLeft" activeCell="C34" sqref="C34"/>
      <selection pane="bottomRight" activeCell="B2" sqref="B2:C2"/>
    </sheetView>
  </sheetViews>
  <sheetFormatPr defaultColWidth="11.5546875" defaultRowHeight="14.25" x14ac:dyDescent="0.2"/>
  <cols>
    <col min="1" max="1" width="3.77734375" style="150" customWidth="1"/>
    <col min="2" max="2" width="3.88671875" style="151" bestFit="1" customWidth="1"/>
    <col min="3" max="3" width="51.88671875" style="152" customWidth="1"/>
    <col min="4" max="23" width="3.44140625" style="151" customWidth="1"/>
    <col min="24" max="24" width="11.6640625" style="151" bestFit="1" customWidth="1"/>
    <col min="25" max="16384" width="11.5546875" style="153"/>
  </cols>
  <sheetData>
    <row r="1" spans="1:27" ht="15" customHeight="1" x14ac:dyDescent="0.2"/>
    <row r="2" spans="1:27" ht="15" customHeight="1" x14ac:dyDescent="0.2">
      <c r="A2" s="153"/>
      <c r="B2" s="276" t="s">
        <v>317</v>
      </c>
      <c r="C2" s="276"/>
    </row>
    <row r="3" spans="1:27" ht="15" customHeight="1" x14ac:dyDescent="0.2">
      <c r="C3" s="154"/>
    </row>
    <row r="4" spans="1:27" ht="15" customHeight="1" x14ac:dyDescent="0.2"/>
    <row r="5" spans="1:27" ht="15" customHeight="1" x14ac:dyDescent="0.2"/>
    <row r="6" spans="1:27" ht="20.25" x14ac:dyDescent="0.2">
      <c r="B6" s="155" t="s">
        <v>59</v>
      </c>
    </row>
    <row r="7" spans="1:27" ht="15" customHeight="1" x14ac:dyDescent="0.2"/>
    <row r="8" spans="1:27" ht="15" customHeight="1" thickBot="1" x14ac:dyDescent="0.25"/>
    <row r="9" spans="1:27" s="159" customFormat="1" ht="42.95" customHeight="1" thickBot="1" x14ac:dyDescent="0.25">
      <c r="A9" s="206"/>
      <c r="B9" s="156" t="s">
        <v>315</v>
      </c>
      <c r="C9" s="157" t="s">
        <v>0</v>
      </c>
      <c r="D9" s="272" t="s">
        <v>3</v>
      </c>
      <c r="E9" s="266"/>
      <c r="F9" s="266"/>
      <c r="G9" s="266"/>
      <c r="H9" s="267"/>
      <c r="I9" s="273" t="s">
        <v>20</v>
      </c>
      <c r="J9" s="274"/>
      <c r="K9" s="274"/>
      <c r="L9" s="274"/>
      <c r="M9" s="275"/>
      <c r="N9" s="265" t="s">
        <v>26</v>
      </c>
      <c r="O9" s="266"/>
      <c r="P9" s="266"/>
      <c r="Q9" s="266"/>
      <c r="R9" s="267"/>
      <c r="S9" s="265" t="s">
        <v>24</v>
      </c>
      <c r="T9" s="266"/>
      <c r="U9" s="266"/>
      <c r="V9" s="266"/>
      <c r="W9" s="267"/>
      <c r="X9" s="156" t="s">
        <v>2</v>
      </c>
      <c r="Y9" s="158"/>
      <c r="Z9" s="158"/>
      <c r="AA9" s="158"/>
    </row>
    <row r="10" spans="1:27" ht="15.75" customHeight="1" thickBot="1" x14ac:dyDescent="0.25">
      <c r="A10" s="160"/>
      <c r="B10" s="160"/>
      <c r="C10" s="161"/>
      <c r="D10" s="162">
        <v>1</v>
      </c>
      <c r="E10" s="163">
        <v>2</v>
      </c>
      <c r="F10" s="163">
        <v>3</v>
      </c>
      <c r="G10" s="163">
        <v>4</v>
      </c>
      <c r="H10" s="164">
        <v>5</v>
      </c>
      <c r="I10" s="162">
        <v>1</v>
      </c>
      <c r="J10" s="163">
        <v>2</v>
      </c>
      <c r="K10" s="163">
        <v>3</v>
      </c>
      <c r="L10" s="163">
        <v>4</v>
      </c>
      <c r="M10" s="164">
        <v>5</v>
      </c>
      <c r="N10" s="162">
        <v>1</v>
      </c>
      <c r="O10" s="163">
        <v>2</v>
      </c>
      <c r="P10" s="163">
        <v>3</v>
      </c>
      <c r="Q10" s="163">
        <v>4</v>
      </c>
      <c r="R10" s="164">
        <v>5</v>
      </c>
      <c r="S10" s="162">
        <v>1</v>
      </c>
      <c r="T10" s="163">
        <v>2</v>
      </c>
      <c r="U10" s="163">
        <v>3</v>
      </c>
      <c r="V10" s="163">
        <v>4</v>
      </c>
      <c r="W10" s="164">
        <v>5</v>
      </c>
      <c r="X10" s="165"/>
    </row>
    <row r="11" spans="1:27" ht="90" thickBot="1" x14ac:dyDescent="0.25">
      <c r="A11" s="268" t="s">
        <v>104</v>
      </c>
      <c r="B11" s="219">
        <v>1</v>
      </c>
      <c r="C11" s="220"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257" t="str">
        <f>IF(Geschäftsleitung!S11="x","x","")</f>
        <v/>
      </c>
      <c r="E11" s="258" t="str">
        <f>IF(Geschäftsleitung!T11="x","x","")</f>
        <v/>
      </c>
      <c r="F11" s="258" t="str">
        <f>IF(Geschäftsleitung!U11="x","x","")</f>
        <v/>
      </c>
      <c r="G11" s="258" t="str">
        <f>IF(Geschäftsleitung!V11="x","x","")</f>
        <v/>
      </c>
      <c r="H11" s="259" t="str">
        <f>IF(Geschäftsleitung!W11="x","x","")</f>
        <v/>
      </c>
      <c r="I11" s="257" t="str">
        <f>IF(Fachabteilung!S11="x","x","")</f>
        <v/>
      </c>
      <c r="J11" s="258" t="str">
        <f>IF(Fachabteilung!T11="x","x","")</f>
        <v/>
      </c>
      <c r="K11" s="258" t="str">
        <f>IF(Fachabteilung!U11="x","x","")</f>
        <v/>
      </c>
      <c r="L11" s="258" t="str">
        <f>IF(Fachabteilung!V11="x","x","")</f>
        <v/>
      </c>
      <c r="M11" s="259" t="str">
        <f>IF(Fachabteilung!W11="x","x","")</f>
        <v/>
      </c>
      <c r="N11" s="257" t="str">
        <f>IF('IT-MA'!S11="x","x","")</f>
        <v/>
      </c>
      <c r="O11" s="258" t="str">
        <f>IF('IT-MA'!T11="x","x","")</f>
        <v/>
      </c>
      <c r="P11" s="258" t="str">
        <f>IF('IT-MA'!U11="x","x","")</f>
        <v/>
      </c>
      <c r="Q11" s="258" t="str">
        <f>IF('IT-MA'!V11="x","x","")</f>
        <v/>
      </c>
      <c r="R11" s="259" t="str">
        <f>IF('IT-MA'!W11="x","x","")</f>
        <v/>
      </c>
      <c r="S11" s="257" t="str">
        <f>IF(CIO!S11="x","x","")</f>
        <v/>
      </c>
      <c r="T11" s="258" t="str">
        <f>IF(CIO!T11="x","x","")</f>
        <v/>
      </c>
      <c r="U11" s="258" t="str">
        <f>IF(CIO!U11="x","x","")</f>
        <v/>
      </c>
      <c r="V11" s="258" t="str">
        <f>IF(CIO!V11="x","x","")</f>
        <v/>
      </c>
      <c r="W11" s="259" t="str">
        <f>IF(CIO!W11="x","x","")</f>
        <v/>
      </c>
      <c r="X11" s="221" t="str">
        <f>IF(Kalkulation!X11&gt;0,Kalkulation!X11,"")</f>
        <v/>
      </c>
      <c r="Y11" s="166"/>
    </row>
    <row r="12" spans="1:27" ht="42.75" customHeight="1" thickBot="1" x14ac:dyDescent="0.25">
      <c r="A12" s="268"/>
      <c r="B12" s="219">
        <v>2</v>
      </c>
      <c r="C12" s="220" t="str">
        <f>Katalog_Gesamt!C12</f>
        <v>Wie werden die, durch die Informatik entstehenden Kosten geplant, budgetiert, verrechnet und kontrolliert.</v>
      </c>
      <c r="D12" s="257" t="str">
        <f>IF(Geschäftsleitung!S12="x","x","")</f>
        <v/>
      </c>
      <c r="E12" s="258" t="str">
        <f>IF(Geschäftsleitung!T12="x","x","")</f>
        <v/>
      </c>
      <c r="F12" s="258" t="str">
        <f>IF(Geschäftsleitung!U12="x","x","")</f>
        <v/>
      </c>
      <c r="G12" s="258" t="str">
        <f>IF(Geschäftsleitung!V12="x","x","")</f>
        <v/>
      </c>
      <c r="H12" s="259" t="str">
        <f>IF(Geschäftsleitung!W12="x","x","")</f>
        <v/>
      </c>
      <c r="I12" s="257" t="str">
        <f>IF(Fachabteilung!S12="x","x","")</f>
        <v/>
      </c>
      <c r="J12" s="258" t="str">
        <f>IF(Fachabteilung!T12="x","x","")</f>
        <v/>
      </c>
      <c r="K12" s="258" t="str">
        <f>IF(Fachabteilung!U12="x","x","")</f>
        <v/>
      </c>
      <c r="L12" s="258" t="str">
        <f>IF(Fachabteilung!V12="x","x","")</f>
        <v/>
      </c>
      <c r="M12" s="259" t="str">
        <f>IF(Fachabteilung!W12="x","x","")</f>
        <v/>
      </c>
      <c r="N12" s="257" t="str">
        <f>IF('IT-MA'!S12="x","x","")</f>
        <v/>
      </c>
      <c r="O12" s="258" t="str">
        <f>IF('IT-MA'!T12="x","x","")</f>
        <v/>
      </c>
      <c r="P12" s="258" t="str">
        <f>IF('IT-MA'!U12="x","x","")</f>
        <v/>
      </c>
      <c r="Q12" s="258" t="str">
        <f>IF('IT-MA'!V12="x","x","")</f>
        <v/>
      </c>
      <c r="R12" s="259" t="str">
        <f>IF('IT-MA'!W12="x","x","")</f>
        <v/>
      </c>
      <c r="S12" s="257" t="str">
        <f>IF(CIO!S12="x","x","")</f>
        <v/>
      </c>
      <c r="T12" s="258" t="str">
        <f>IF(CIO!T12="x","x","")</f>
        <v/>
      </c>
      <c r="U12" s="258" t="str">
        <f>IF(CIO!U12="x","x","")</f>
        <v/>
      </c>
      <c r="V12" s="258" t="str">
        <f>IF(CIO!V12="x","x","")</f>
        <v/>
      </c>
      <c r="W12" s="259" t="str">
        <f>IF(CIO!W12="x","x","")</f>
        <v/>
      </c>
      <c r="X12" s="221" t="str">
        <f>IF(Kalkulation!X12&gt;0,Kalkulation!X12,"")</f>
        <v/>
      </c>
    </row>
    <row r="13" spans="1:27" ht="101.25" customHeight="1" thickBot="1" x14ac:dyDescent="0.25">
      <c r="A13" s="268"/>
      <c r="B13" s="219">
        <v>3</v>
      </c>
      <c r="C13" s="220"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D13" s="257" t="str">
        <f>IF(Geschäftsleitung!S13="x","x","")</f>
        <v/>
      </c>
      <c r="E13" s="258" t="str">
        <f>IF(Geschäftsleitung!T13="x","x","")</f>
        <v/>
      </c>
      <c r="F13" s="258" t="str">
        <f>IF(Geschäftsleitung!U13="x","x","")</f>
        <v/>
      </c>
      <c r="G13" s="258" t="str">
        <f>IF(Geschäftsleitung!V13="x","x","")</f>
        <v/>
      </c>
      <c r="H13" s="259" t="str">
        <f>IF(Geschäftsleitung!W13="x","x","")</f>
        <v/>
      </c>
      <c r="I13" s="257" t="str">
        <f>IF(Fachabteilung!S13="x","x","")</f>
        <v/>
      </c>
      <c r="J13" s="258" t="str">
        <f>IF(Fachabteilung!T13="x","x","")</f>
        <v/>
      </c>
      <c r="K13" s="258" t="str">
        <f>IF(Fachabteilung!U13="x","x","")</f>
        <v/>
      </c>
      <c r="L13" s="258" t="str">
        <f>IF(Fachabteilung!V13="x","x","")</f>
        <v/>
      </c>
      <c r="M13" s="259" t="str">
        <f>IF(Fachabteilung!W13="x","x","")</f>
        <v/>
      </c>
      <c r="N13" s="257" t="str">
        <f>IF('IT-MA'!S13="x","x","")</f>
        <v/>
      </c>
      <c r="O13" s="258" t="str">
        <f>IF('IT-MA'!T13="x","x","")</f>
        <v/>
      </c>
      <c r="P13" s="258" t="str">
        <f>IF('IT-MA'!U13="x","x","")</f>
        <v/>
      </c>
      <c r="Q13" s="258" t="str">
        <f>IF('IT-MA'!V13="x","x","")</f>
        <v/>
      </c>
      <c r="R13" s="259" t="str">
        <f>IF('IT-MA'!W13="x","x","")</f>
        <v/>
      </c>
      <c r="S13" s="257" t="str">
        <f>IF(CIO!S13="x","x","")</f>
        <v/>
      </c>
      <c r="T13" s="258" t="str">
        <f>IF(CIO!T13="x","x","")</f>
        <v/>
      </c>
      <c r="U13" s="258" t="str">
        <f>IF(CIO!U13="x","x","")</f>
        <v/>
      </c>
      <c r="V13" s="258" t="str">
        <f>IF(CIO!V13="x","x","")</f>
        <v/>
      </c>
      <c r="W13" s="259" t="str">
        <f>IF(CIO!W13="x","x","")</f>
        <v/>
      </c>
      <c r="X13" s="221" t="str">
        <f>IF(Kalkulation!X13&gt;0,Kalkulation!X13,"")</f>
        <v/>
      </c>
    </row>
    <row r="14" spans="1:27" ht="57.95" customHeight="1" thickBot="1" x14ac:dyDescent="0.25">
      <c r="A14" s="268"/>
      <c r="B14" s="219">
        <v>4</v>
      </c>
      <c r="C14" s="220" t="str">
        <f>Katalog_Gesamt!C14</f>
        <v xml:space="preserve">Wie wird die IT-Sicherheit sichergestellt? Bestehen hier definierte Prozesse und Richtlinien bzw. ein Alignement mit der Unternehmensleitung? </v>
      </c>
      <c r="D14" s="257" t="str">
        <f>IF(Geschäftsleitung!S14="x","x","")</f>
        <v/>
      </c>
      <c r="E14" s="258" t="str">
        <f>IF(Geschäftsleitung!T14="x","x","")</f>
        <v/>
      </c>
      <c r="F14" s="258" t="str">
        <f>IF(Geschäftsleitung!U14="x","x","")</f>
        <v/>
      </c>
      <c r="G14" s="258" t="str">
        <f>IF(Geschäftsleitung!V14="x","x","")</f>
        <v/>
      </c>
      <c r="H14" s="259" t="str">
        <f>IF(Geschäftsleitung!W14="x","x","")</f>
        <v/>
      </c>
      <c r="I14" s="257" t="str">
        <f>IF(Fachabteilung!S14="x","x","")</f>
        <v/>
      </c>
      <c r="J14" s="258" t="str">
        <f>IF(Fachabteilung!T14="x","x","")</f>
        <v/>
      </c>
      <c r="K14" s="258" t="str">
        <f>IF(Fachabteilung!U14="x","x","")</f>
        <v/>
      </c>
      <c r="L14" s="258" t="str">
        <f>IF(Fachabteilung!V14="x","x","")</f>
        <v/>
      </c>
      <c r="M14" s="259" t="str">
        <f>IF(Fachabteilung!W14="x","x","")</f>
        <v/>
      </c>
      <c r="N14" s="257" t="str">
        <f>IF('IT-MA'!S14="x","x","")</f>
        <v/>
      </c>
      <c r="O14" s="258" t="str">
        <f>IF('IT-MA'!T14="x","x","")</f>
        <v/>
      </c>
      <c r="P14" s="258" t="str">
        <f>IF('IT-MA'!U14="x","x","")</f>
        <v/>
      </c>
      <c r="Q14" s="258" t="str">
        <f>IF('IT-MA'!V14="x","x","")</f>
        <v/>
      </c>
      <c r="R14" s="259" t="str">
        <f>IF('IT-MA'!W14="x","x","")</f>
        <v/>
      </c>
      <c r="S14" s="257" t="str">
        <f>IF(CIO!S14="x","x","")</f>
        <v/>
      </c>
      <c r="T14" s="258" t="str">
        <f>IF(CIO!T14="x","x","")</f>
        <v/>
      </c>
      <c r="U14" s="258" t="str">
        <f>IF(CIO!U14="x","x","")</f>
        <v/>
      </c>
      <c r="V14" s="258" t="str">
        <f>IF(CIO!V14="x","x","")</f>
        <v/>
      </c>
      <c r="W14" s="259" t="str">
        <f>IF(CIO!W14="x","x","")</f>
        <v/>
      </c>
      <c r="X14" s="221" t="str">
        <f>IF(Kalkulation!X14&gt;0,Kalkulation!X14,"")</f>
        <v/>
      </c>
    </row>
    <row r="15" spans="1:27" ht="57.95" customHeight="1" thickBot="1" x14ac:dyDescent="0.25">
      <c r="A15" s="268"/>
      <c r="B15" s="219">
        <v>5</v>
      </c>
      <c r="C15" s="220" t="str">
        <f>Katalog_Gesamt!C15</f>
        <v>Bestehen Definitionen zur Business-Continuity und Absprachen über die Verfügbarkeit der Informatiksysteme?</v>
      </c>
      <c r="D15" s="257" t="str">
        <f>IF(Geschäftsleitung!S15="x","x","")</f>
        <v/>
      </c>
      <c r="E15" s="258" t="str">
        <f>IF(Geschäftsleitung!T15="x","x","")</f>
        <v/>
      </c>
      <c r="F15" s="258" t="str">
        <f>IF(Geschäftsleitung!U15="x","x","")</f>
        <v/>
      </c>
      <c r="G15" s="258" t="str">
        <f>IF(Geschäftsleitung!V15="x","x","")</f>
        <v/>
      </c>
      <c r="H15" s="259" t="str">
        <f>IF(Geschäftsleitung!W15="x","x","")</f>
        <v/>
      </c>
      <c r="I15" s="257" t="str">
        <f>IF(Fachabteilung!S15="x","x","")</f>
        <v/>
      </c>
      <c r="J15" s="258" t="str">
        <f>IF(Fachabteilung!T15="x","x","")</f>
        <v/>
      </c>
      <c r="K15" s="258" t="str">
        <f>IF(Fachabteilung!U15="x","x","")</f>
        <v/>
      </c>
      <c r="L15" s="258" t="str">
        <f>IF(Fachabteilung!V15="x","x","")</f>
        <v/>
      </c>
      <c r="M15" s="259" t="str">
        <f>IF(Fachabteilung!W15="x","x","")</f>
        <v/>
      </c>
      <c r="N15" s="257" t="str">
        <f>IF('IT-MA'!S15="x","x","")</f>
        <v/>
      </c>
      <c r="O15" s="258" t="str">
        <f>IF('IT-MA'!T15="x","x","")</f>
        <v/>
      </c>
      <c r="P15" s="258" t="str">
        <f>IF('IT-MA'!U15="x","x","")</f>
        <v/>
      </c>
      <c r="Q15" s="258" t="str">
        <f>IF('IT-MA'!V15="x","x","")</f>
        <v/>
      </c>
      <c r="R15" s="259" t="str">
        <f>IF('IT-MA'!W15="x","x","")</f>
        <v/>
      </c>
      <c r="S15" s="257" t="str">
        <f>IF(CIO!S15="x","x","")</f>
        <v/>
      </c>
      <c r="T15" s="258" t="str">
        <f>IF(CIO!T15="x","x","")</f>
        <v/>
      </c>
      <c r="U15" s="258" t="str">
        <f>IF(CIO!U15="x","x","")</f>
        <v/>
      </c>
      <c r="V15" s="258" t="str">
        <f>IF(CIO!V15="x","x","")</f>
        <v/>
      </c>
      <c r="W15" s="259" t="str">
        <f>IF(CIO!W15="x","x","")</f>
        <v/>
      </c>
      <c r="X15" s="221" t="str">
        <f>IF(Kalkulation!X15&gt;0,Kalkulation!X15,"")</f>
        <v/>
      </c>
    </row>
    <row r="16" spans="1:27" ht="77.25" thickBot="1" x14ac:dyDescent="0.25">
      <c r="A16" s="268"/>
      <c r="B16" s="219">
        <v>6</v>
      </c>
      <c r="C16" s="220"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D16" s="257" t="str">
        <f>IF(Geschäftsleitung!S16="x","x","")</f>
        <v/>
      </c>
      <c r="E16" s="258" t="str">
        <f>IF(Geschäftsleitung!T16="x","x","")</f>
        <v/>
      </c>
      <c r="F16" s="258" t="str">
        <f>IF(Geschäftsleitung!U16="x","x","")</f>
        <v/>
      </c>
      <c r="G16" s="258" t="str">
        <f>IF(Geschäftsleitung!V16="x","x","")</f>
        <v/>
      </c>
      <c r="H16" s="259" t="str">
        <f>IF(Geschäftsleitung!W16="x","x","")</f>
        <v/>
      </c>
      <c r="I16" s="257" t="str">
        <f>IF(Fachabteilung!S16="x","x","")</f>
        <v/>
      </c>
      <c r="J16" s="258" t="str">
        <f>IF(Fachabteilung!T16="x","x","")</f>
        <v/>
      </c>
      <c r="K16" s="258" t="str">
        <f>IF(Fachabteilung!U16="x","x","")</f>
        <v/>
      </c>
      <c r="L16" s="258" t="str">
        <f>IF(Fachabteilung!V16="x","x","")</f>
        <v/>
      </c>
      <c r="M16" s="259" t="str">
        <f>IF(Fachabteilung!W16="x","x","")</f>
        <v/>
      </c>
      <c r="N16" s="257" t="str">
        <f>IF('IT-MA'!S16="x","x","")</f>
        <v/>
      </c>
      <c r="O16" s="258" t="str">
        <f>IF('IT-MA'!T16="x","x","")</f>
        <v/>
      </c>
      <c r="P16" s="258" t="str">
        <f>IF('IT-MA'!U16="x","x","")</f>
        <v/>
      </c>
      <c r="Q16" s="258" t="str">
        <f>IF('IT-MA'!V16="x","x","")</f>
        <v/>
      </c>
      <c r="R16" s="259" t="str">
        <f>IF('IT-MA'!W16="x","x","")</f>
        <v/>
      </c>
      <c r="S16" s="257" t="str">
        <f>IF(CIO!S16="x","x","")</f>
        <v/>
      </c>
      <c r="T16" s="258" t="str">
        <f>IF(CIO!T16="x","x","")</f>
        <v/>
      </c>
      <c r="U16" s="258" t="str">
        <f>IF(CIO!U16="x","x","")</f>
        <v/>
      </c>
      <c r="V16" s="258" t="str">
        <f>IF(CIO!V16="x","x","")</f>
        <v/>
      </c>
      <c r="W16" s="259" t="str">
        <f>IF(CIO!W16="x","x","")</f>
        <v/>
      </c>
      <c r="X16" s="221" t="str">
        <f>IF(Kalkulation!X16&gt;0,Kalkulation!X16,"")</f>
        <v/>
      </c>
    </row>
    <row r="17" spans="1:24" ht="51.75" thickBot="1" x14ac:dyDescent="0.25">
      <c r="A17" s="268"/>
      <c r="B17" s="219">
        <v>7</v>
      </c>
      <c r="C17" s="220" t="str">
        <f>Katalog_Gesamt!C17</f>
        <v>Wie unterstützt die IT das Business bei der Entwicklung und Implementierung neuer Businessprozesse in die IT-Landschaft?
Werden Optimierung und Automatisierung der bestehenden Businessprozesse von der IT gefördert und getrieben?</v>
      </c>
      <c r="D17" s="257" t="str">
        <f>IF(Geschäftsleitung!S17="x","x","")</f>
        <v/>
      </c>
      <c r="E17" s="258" t="str">
        <f>IF(Geschäftsleitung!T17="x","x","")</f>
        <v/>
      </c>
      <c r="F17" s="258" t="str">
        <f>IF(Geschäftsleitung!U17="x","x","")</f>
        <v/>
      </c>
      <c r="G17" s="258" t="str">
        <f>IF(Geschäftsleitung!V17="x","x","")</f>
        <v/>
      </c>
      <c r="H17" s="259" t="str">
        <f>IF(Geschäftsleitung!W17="x","x","")</f>
        <v/>
      </c>
      <c r="I17" s="257" t="str">
        <f>IF(Fachabteilung!S17="x","x","")</f>
        <v/>
      </c>
      <c r="J17" s="258" t="str">
        <f>IF(Fachabteilung!T17="x","x","")</f>
        <v/>
      </c>
      <c r="K17" s="258" t="str">
        <f>IF(Fachabteilung!U17="x","x","")</f>
        <v/>
      </c>
      <c r="L17" s="258" t="str">
        <f>IF(Fachabteilung!V17="x","x","")</f>
        <v/>
      </c>
      <c r="M17" s="259" t="str">
        <f>IF(Fachabteilung!W17="x","x","")</f>
        <v/>
      </c>
      <c r="N17" s="257" t="str">
        <f>IF('IT-MA'!S17="x","x","")</f>
        <v/>
      </c>
      <c r="O17" s="258" t="str">
        <f>IF('IT-MA'!T17="x","x","")</f>
        <v/>
      </c>
      <c r="P17" s="258" t="str">
        <f>IF('IT-MA'!U17="x","x","")</f>
        <v/>
      </c>
      <c r="Q17" s="258" t="str">
        <f>IF('IT-MA'!V17="x","x","")</f>
        <v/>
      </c>
      <c r="R17" s="259" t="str">
        <f>IF('IT-MA'!W17="x","x","")</f>
        <v/>
      </c>
      <c r="S17" s="257" t="str">
        <f>IF(CIO!S17="x","x","")</f>
        <v/>
      </c>
      <c r="T17" s="258" t="str">
        <f>IF(CIO!T17="x","x","")</f>
        <v/>
      </c>
      <c r="U17" s="258" t="str">
        <f>IF(CIO!U17="x","x","")</f>
        <v/>
      </c>
      <c r="V17" s="258" t="str">
        <f>IF(CIO!V17="x","x","")</f>
        <v/>
      </c>
      <c r="W17" s="259" t="str">
        <f>IF(CIO!W17="x","x","")</f>
        <v/>
      </c>
      <c r="X17" s="221" t="str">
        <f>IF(Kalkulation!X17&gt;0,Kalkulation!X17,"")</f>
        <v/>
      </c>
    </row>
    <row r="18" spans="1:24" ht="109.5" customHeight="1" thickBot="1" x14ac:dyDescent="0.25">
      <c r="A18" s="269" t="s">
        <v>105</v>
      </c>
      <c r="B18" s="222">
        <v>8</v>
      </c>
      <c r="C18" s="223"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D18" s="257" t="str">
        <f>IF(Geschäftsleitung!S18="x","x","")</f>
        <v/>
      </c>
      <c r="E18" s="258" t="str">
        <f>IF(Geschäftsleitung!T18="x","x","")</f>
        <v/>
      </c>
      <c r="F18" s="258" t="str">
        <f>IF(Geschäftsleitung!U18="x","x","")</f>
        <v/>
      </c>
      <c r="G18" s="258" t="str">
        <f>IF(Geschäftsleitung!V18="x","x","")</f>
        <v/>
      </c>
      <c r="H18" s="259" t="str">
        <f>IF(Geschäftsleitung!W18="x","x","")</f>
        <v/>
      </c>
      <c r="I18" s="257" t="str">
        <f>IF(Fachabteilung!S18="x","x","")</f>
        <v/>
      </c>
      <c r="J18" s="258" t="str">
        <f>IF(Fachabteilung!T18="x","x","")</f>
        <v/>
      </c>
      <c r="K18" s="258" t="str">
        <f>IF(Fachabteilung!U18="x","x","")</f>
        <v/>
      </c>
      <c r="L18" s="258" t="str">
        <f>IF(Fachabteilung!V18="x","x","")</f>
        <v/>
      </c>
      <c r="M18" s="259" t="str">
        <f>IF(Fachabteilung!W18="x","x","")</f>
        <v/>
      </c>
      <c r="N18" s="257" t="str">
        <f>IF('IT-MA'!S18="x","x","")</f>
        <v/>
      </c>
      <c r="O18" s="258" t="str">
        <f>IF('IT-MA'!T18="x","x","")</f>
        <v/>
      </c>
      <c r="P18" s="258" t="str">
        <f>IF('IT-MA'!U18="x","x","")</f>
        <v/>
      </c>
      <c r="Q18" s="258" t="str">
        <f>IF('IT-MA'!V18="x","x","")</f>
        <v/>
      </c>
      <c r="R18" s="259" t="str">
        <f>IF('IT-MA'!W18="x","x","")</f>
        <v/>
      </c>
      <c r="S18" s="257" t="str">
        <f>IF(CIO!S18="x","x","")</f>
        <v/>
      </c>
      <c r="T18" s="258" t="str">
        <f>IF(CIO!T18="x","x","")</f>
        <v/>
      </c>
      <c r="U18" s="258" t="str">
        <f>IF(CIO!U18="x","x","")</f>
        <v/>
      </c>
      <c r="V18" s="258" t="str">
        <f>IF(CIO!V18="x","x","")</f>
        <v/>
      </c>
      <c r="W18" s="259" t="str">
        <f>IF(CIO!W18="x","x","")</f>
        <v/>
      </c>
      <c r="X18" s="221" t="str">
        <f>IF(Kalkulation!X18&gt;0,Kalkulation!X18,"")</f>
        <v/>
      </c>
    </row>
    <row r="19" spans="1:24" ht="57.95" customHeight="1" thickBot="1" x14ac:dyDescent="0.25">
      <c r="A19" s="269"/>
      <c r="B19" s="222">
        <v>9</v>
      </c>
      <c r="C19" s="223" t="str">
        <f>Katalog_Gesamt!C19</f>
        <v>Werden IT-Services gemessen und wie werden die Service-Level-Agreements auf ihre Erfüllung hin überprüft?</v>
      </c>
      <c r="D19" s="257" t="str">
        <f>IF(Geschäftsleitung!S19="x","x","")</f>
        <v/>
      </c>
      <c r="E19" s="258" t="str">
        <f>IF(Geschäftsleitung!T19="x","x","")</f>
        <v/>
      </c>
      <c r="F19" s="258" t="str">
        <f>IF(Geschäftsleitung!U19="x","x","")</f>
        <v/>
      </c>
      <c r="G19" s="258" t="str">
        <f>IF(Geschäftsleitung!V19="x","x","")</f>
        <v/>
      </c>
      <c r="H19" s="259" t="str">
        <f>IF(Geschäftsleitung!W19="x","x","")</f>
        <v/>
      </c>
      <c r="I19" s="257" t="str">
        <f>IF(Fachabteilung!S19="x","x","")</f>
        <v/>
      </c>
      <c r="J19" s="258" t="str">
        <f>IF(Fachabteilung!T19="x","x","")</f>
        <v/>
      </c>
      <c r="K19" s="258" t="str">
        <f>IF(Fachabteilung!U19="x","x","")</f>
        <v/>
      </c>
      <c r="L19" s="258" t="str">
        <f>IF(Fachabteilung!V19="x","x","")</f>
        <v/>
      </c>
      <c r="M19" s="259" t="str">
        <f>IF(Fachabteilung!W19="x","x","")</f>
        <v/>
      </c>
      <c r="N19" s="257" t="str">
        <f>IF('IT-MA'!S19="x","x","")</f>
        <v/>
      </c>
      <c r="O19" s="258" t="str">
        <f>IF('IT-MA'!T19="x","x","")</f>
        <v/>
      </c>
      <c r="P19" s="258" t="str">
        <f>IF('IT-MA'!U19="x","x","")</f>
        <v/>
      </c>
      <c r="Q19" s="258" t="str">
        <f>IF('IT-MA'!V19="x","x","")</f>
        <v/>
      </c>
      <c r="R19" s="259" t="str">
        <f>IF('IT-MA'!W19="x","x","")</f>
        <v/>
      </c>
      <c r="S19" s="257" t="str">
        <f>IF(CIO!S19="x","x","")</f>
        <v/>
      </c>
      <c r="T19" s="258" t="str">
        <f>IF(CIO!T19="x","x","")</f>
        <v/>
      </c>
      <c r="U19" s="258" t="str">
        <f>IF(CIO!U19="x","x","")</f>
        <v/>
      </c>
      <c r="V19" s="258" t="str">
        <f>IF(CIO!V19="x","x","")</f>
        <v/>
      </c>
      <c r="W19" s="259" t="str">
        <f>IF(CIO!W19="x","x","")</f>
        <v/>
      </c>
      <c r="X19" s="221" t="str">
        <f>IF(Kalkulation!X19&gt;0,Kalkulation!X19,"")</f>
        <v/>
      </c>
    </row>
    <row r="20" spans="1:24" ht="57.95" customHeight="1" thickBot="1" x14ac:dyDescent="0.25">
      <c r="A20" s="269"/>
      <c r="B20" s="222">
        <v>10</v>
      </c>
      <c r="C20" s="223" t="str">
        <f>Katalog_Gesamt!C20</f>
        <v>Werden IT-Prozesse definiert und wie werden die entwickelten Prozesse entsprechend dokumentiert?</v>
      </c>
      <c r="D20" s="257" t="str">
        <f>IF(Geschäftsleitung!S20="x","x","")</f>
        <v/>
      </c>
      <c r="E20" s="258" t="str">
        <f>IF(Geschäftsleitung!T20="x","x","")</f>
        <v/>
      </c>
      <c r="F20" s="258" t="str">
        <f>IF(Geschäftsleitung!U20="x","x","")</f>
        <v/>
      </c>
      <c r="G20" s="258" t="str">
        <f>IF(Geschäftsleitung!V20="x","x","")</f>
        <v/>
      </c>
      <c r="H20" s="259" t="str">
        <f>IF(Geschäftsleitung!W20="x","x","")</f>
        <v/>
      </c>
      <c r="I20" s="257" t="str">
        <f>IF(Fachabteilung!S20="x","x","")</f>
        <v/>
      </c>
      <c r="J20" s="258" t="str">
        <f>IF(Fachabteilung!T20="x","x","")</f>
        <v/>
      </c>
      <c r="K20" s="258" t="str">
        <f>IF(Fachabteilung!U20="x","x","")</f>
        <v/>
      </c>
      <c r="L20" s="258" t="str">
        <f>IF(Fachabteilung!V20="x","x","")</f>
        <v/>
      </c>
      <c r="M20" s="259" t="str">
        <f>IF(Fachabteilung!W20="x","x","")</f>
        <v/>
      </c>
      <c r="N20" s="257" t="str">
        <f>IF('IT-MA'!S20="x","x","")</f>
        <v/>
      </c>
      <c r="O20" s="258" t="str">
        <f>IF('IT-MA'!T20="x","x","")</f>
        <v/>
      </c>
      <c r="P20" s="258" t="str">
        <f>IF('IT-MA'!U20="x","x","")</f>
        <v/>
      </c>
      <c r="Q20" s="258" t="str">
        <f>IF('IT-MA'!V20="x","x","")</f>
        <v/>
      </c>
      <c r="R20" s="259" t="str">
        <f>IF('IT-MA'!W20="x","x","")</f>
        <v/>
      </c>
      <c r="S20" s="257" t="str">
        <f>IF(CIO!S20="x","x","")</f>
        <v/>
      </c>
      <c r="T20" s="258" t="str">
        <f>IF(CIO!T20="x","x","")</f>
        <v/>
      </c>
      <c r="U20" s="258" t="str">
        <f>IF(CIO!U20="x","x","")</f>
        <v/>
      </c>
      <c r="V20" s="258" t="str">
        <f>IF(CIO!V20="x","x","")</f>
        <v/>
      </c>
      <c r="W20" s="259" t="str">
        <f>IF(CIO!W20="x","x","")</f>
        <v/>
      </c>
      <c r="X20" s="221" t="str">
        <f>IF(Kalkulation!X20&gt;0,Kalkulation!X20,"")</f>
        <v/>
      </c>
    </row>
    <row r="21" spans="1:24" ht="57.95" customHeight="1" thickBot="1" x14ac:dyDescent="0.25">
      <c r="A21" s="269"/>
      <c r="B21" s="222">
        <v>11</v>
      </c>
      <c r="C21" s="223" t="str">
        <f>Katalog_Gesamt!C21</f>
        <v>Wie werden standardisierte Support-Prozesse verwendet? Wurde für den Kundensupport ein Service-Desk eingerichtet?</v>
      </c>
      <c r="D21" s="257" t="str">
        <f>IF(Geschäftsleitung!S21="x","x","")</f>
        <v/>
      </c>
      <c r="E21" s="258" t="str">
        <f>IF(Geschäftsleitung!T21="x","x","")</f>
        <v/>
      </c>
      <c r="F21" s="258" t="str">
        <f>IF(Geschäftsleitung!U21="x","x","")</f>
        <v/>
      </c>
      <c r="G21" s="258" t="str">
        <f>IF(Geschäftsleitung!V21="x","x","")</f>
        <v/>
      </c>
      <c r="H21" s="259" t="str">
        <f>IF(Geschäftsleitung!W21="x","x","")</f>
        <v/>
      </c>
      <c r="I21" s="257" t="str">
        <f>IF(Fachabteilung!S21="x","x","")</f>
        <v/>
      </c>
      <c r="J21" s="258" t="str">
        <f>IF(Fachabteilung!T21="x","x","")</f>
        <v/>
      </c>
      <c r="K21" s="258" t="str">
        <f>IF(Fachabteilung!U21="x","x","")</f>
        <v/>
      </c>
      <c r="L21" s="258" t="str">
        <f>IF(Fachabteilung!V21="x","x","")</f>
        <v/>
      </c>
      <c r="M21" s="259" t="str">
        <f>IF(Fachabteilung!W21="x","x","")</f>
        <v/>
      </c>
      <c r="N21" s="257" t="str">
        <f>IF('IT-MA'!S21="x","x","")</f>
        <v/>
      </c>
      <c r="O21" s="258" t="str">
        <f>IF('IT-MA'!T21="x","x","")</f>
        <v/>
      </c>
      <c r="P21" s="258" t="str">
        <f>IF('IT-MA'!U21="x","x","")</f>
        <v/>
      </c>
      <c r="Q21" s="258" t="str">
        <f>IF('IT-MA'!V21="x","x","")</f>
        <v/>
      </c>
      <c r="R21" s="259" t="str">
        <f>IF('IT-MA'!W21="x","x","")</f>
        <v/>
      </c>
      <c r="S21" s="257" t="str">
        <f>IF(CIO!S21="x","x","")</f>
        <v/>
      </c>
      <c r="T21" s="258" t="str">
        <f>IF(CIO!T21="x","x","")</f>
        <v/>
      </c>
      <c r="U21" s="258" t="str">
        <f>IF(CIO!U21="x","x","")</f>
        <v/>
      </c>
      <c r="V21" s="258" t="str">
        <f>IF(CIO!V21="x","x","")</f>
        <v/>
      </c>
      <c r="W21" s="259" t="str">
        <f>IF(CIO!W21="x","x","")</f>
        <v/>
      </c>
      <c r="X21" s="221" t="str">
        <f>IF(Kalkulation!X21&gt;0,Kalkulation!X21,"")</f>
        <v/>
      </c>
    </row>
    <row r="22" spans="1:24" ht="57.95" customHeight="1" thickBot="1" x14ac:dyDescent="0.25">
      <c r="A22" s="269"/>
      <c r="B22" s="222">
        <v>12</v>
      </c>
      <c r="C22" s="223" t="str">
        <f>Katalog_Gesamt!C22</f>
        <v>Wie wird die Zufriedenheit der Kunden (User) in Bezug auf IT-Dienste wie IT-Services, ServiceDesk und IT-Prozesse gemessen?</v>
      </c>
      <c r="D22" s="257" t="str">
        <f>IF(Geschäftsleitung!S22="x","x","")</f>
        <v/>
      </c>
      <c r="E22" s="258" t="str">
        <f>IF(Geschäftsleitung!T22="x","x","")</f>
        <v/>
      </c>
      <c r="F22" s="258" t="str">
        <f>IF(Geschäftsleitung!U22="x","x","")</f>
        <v/>
      </c>
      <c r="G22" s="258" t="str">
        <f>IF(Geschäftsleitung!V22="x","x","")</f>
        <v/>
      </c>
      <c r="H22" s="259" t="str">
        <f>IF(Geschäftsleitung!W22="x","x","")</f>
        <v/>
      </c>
      <c r="I22" s="257" t="str">
        <f>IF(Fachabteilung!S22="x","x","")</f>
        <v/>
      </c>
      <c r="J22" s="258" t="str">
        <f>IF(Fachabteilung!T22="x","x","")</f>
        <v/>
      </c>
      <c r="K22" s="258" t="str">
        <f>IF(Fachabteilung!U22="x","x","")</f>
        <v/>
      </c>
      <c r="L22" s="258" t="str">
        <f>IF(Fachabteilung!V22="x","x","")</f>
        <v/>
      </c>
      <c r="M22" s="259" t="str">
        <f>IF(Fachabteilung!W22="x","x","")</f>
        <v/>
      </c>
      <c r="N22" s="257" t="str">
        <f>IF('IT-MA'!S22="x","x","")</f>
        <v/>
      </c>
      <c r="O22" s="258" t="str">
        <f>IF('IT-MA'!T22="x","x","")</f>
        <v/>
      </c>
      <c r="P22" s="258" t="str">
        <f>IF('IT-MA'!U22="x","x","")</f>
        <v/>
      </c>
      <c r="Q22" s="258" t="str">
        <f>IF('IT-MA'!V22="x","x","")</f>
        <v/>
      </c>
      <c r="R22" s="259" t="str">
        <f>IF('IT-MA'!W22="x","x","")</f>
        <v/>
      </c>
      <c r="S22" s="257" t="str">
        <f>IF(CIO!S22="x","x","")</f>
        <v/>
      </c>
      <c r="T22" s="258" t="str">
        <f>IF(CIO!T22="x","x","")</f>
        <v/>
      </c>
      <c r="U22" s="258" t="str">
        <f>IF(CIO!U22="x","x","")</f>
        <v/>
      </c>
      <c r="V22" s="258" t="str">
        <f>IF(CIO!V22="x","x","")</f>
        <v/>
      </c>
      <c r="W22" s="259" t="str">
        <f>IF(CIO!W22="x","x","")</f>
        <v/>
      </c>
      <c r="X22" s="221" t="str">
        <f>IF(Kalkulation!X22&gt;0,Kalkulation!X22,"")</f>
        <v/>
      </c>
    </row>
    <row r="23" spans="1:24" ht="57.95" customHeight="1" thickBot="1" x14ac:dyDescent="0.25">
      <c r="A23" s="270" t="s">
        <v>106</v>
      </c>
      <c r="B23" s="224">
        <v>13</v>
      </c>
      <c r="C23" s="225" t="str">
        <f>Katalog_Gesamt!C23</f>
        <v>Wie werden die eingesetzten Assets aktiv gemanagt? Wie wird sichergestellt, dass die IT einen kompletten Überblick über die IT-Systeme und die verwendete Software inkl. Lizenzen hat?</v>
      </c>
      <c r="D23" s="257" t="str">
        <f>IF(Geschäftsleitung!S23="x","x","")</f>
        <v/>
      </c>
      <c r="E23" s="258" t="str">
        <f>IF(Geschäftsleitung!T23="x","x","")</f>
        <v/>
      </c>
      <c r="F23" s="258" t="str">
        <f>IF(Geschäftsleitung!U23="x","x","")</f>
        <v/>
      </c>
      <c r="G23" s="258" t="str">
        <f>IF(Geschäftsleitung!V23="x","x","")</f>
        <v/>
      </c>
      <c r="H23" s="259" t="str">
        <f>IF(Geschäftsleitung!W23="x","x","")</f>
        <v/>
      </c>
      <c r="I23" s="257" t="str">
        <f>IF(Fachabteilung!S23="x","x","")</f>
        <v/>
      </c>
      <c r="J23" s="258" t="str">
        <f>IF(Fachabteilung!T23="x","x","")</f>
        <v/>
      </c>
      <c r="K23" s="258" t="str">
        <f>IF(Fachabteilung!U23="x","x","")</f>
        <v/>
      </c>
      <c r="L23" s="258" t="str">
        <f>IF(Fachabteilung!V23="x","x","")</f>
        <v/>
      </c>
      <c r="M23" s="259" t="str">
        <f>IF(Fachabteilung!W23="x","x","")</f>
        <v/>
      </c>
      <c r="N23" s="257" t="str">
        <f>IF('IT-MA'!S23="x","x","")</f>
        <v/>
      </c>
      <c r="O23" s="258" t="str">
        <f>IF('IT-MA'!T23="x","x","")</f>
        <v/>
      </c>
      <c r="P23" s="258" t="str">
        <f>IF('IT-MA'!U23="x","x","")</f>
        <v/>
      </c>
      <c r="Q23" s="258" t="str">
        <f>IF('IT-MA'!V23="x","x","")</f>
        <v/>
      </c>
      <c r="R23" s="259" t="str">
        <f>IF('IT-MA'!W23="x","x","")</f>
        <v/>
      </c>
      <c r="S23" s="257" t="str">
        <f>IF(CIO!S23="x","x","")</f>
        <v/>
      </c>
      <c r="T23" s="258" t="str">
        <f>IF(CIO!T23="x","x","")</f>
        <v/>
      </c>
      <c r="U23" s="258" t="str">
        <f>IF(CIO!U23="x","x","")</f>
        <v/>
      </c>
      <c r="V23" s="258" t="str">
        <f>IF(CIO!V23="x","x","")</f>
        <v/>
      </c>
      <c r="W23" s="259" t="str">
        <f>IF(CIO!W23="x","x","")</f>
        <v/>
      </c>
      <c r="X23" s="221" t="str">
        <f>IF(Kalkulation!X23&gt;0,Kalkulation!X23,"")</f>
        <v/>
      </c>
    </row>
    <row r="24" spans="1:24" ht="57.95" customHeight="1" thickBot="1" x14ac:dyDescent="0.25">
      <c r="A24" s="270"/>
      <c r="B24" s="224">
        <v>14</v>
      </c>
      <c r="C24" s="225" t="str">
        <f>Katalog_Gesamt!C24</f>
        <v>Wie werden bestehende Systeme dokumentiert? Bestehen pro System eine Systembeschreibung und eine Dokumentation? Werden die Wartungsverträge für die Systeme aktiv gemanagt?</v>
      </c>
      <c r="D24" s="257" t="str">
        <f>IF(Geschäftsleitung!S24="x","x","")</f>
        <v/>
      </c>
      <c r="E24" s="258" t="str">
        <f>IF(Geschäftsleitung!T24="x","x","")</f>
        <v/>
      </c>
      <c r="F24" s="258" t="str">
        <f>IF(Geschäftsleitung!U24="x","x","")</f>
        <v/>
      </c>
      <c r="G24" s="258" t="str">
        <f>IF(Geschäftsleitung!V24="x","x","")</f>
        <v/>
      </c>
      <c r="H24" s="259" t="str">
        <f>IF(Geschäftsleitung!W24="x","x","")</f>
        <v/>
      </c>
      <c r="I24" s="257" t="str">
        <f>IF(Fachabteilung!S24="x","x","")</f>
        <v/>
      </c>
      <c r="J24" s="258" t="str">
        <f>IF(Fachabteilung!T24="x","x","")</f>
        <v/>
      </c>
      <c r="K24" s="258" t="str">
        <f>IF(Fachabteilung!U24="x","x","")</f>
        <v/>
      </c>
      <c r="L24" s="258" t="str">
        <f>IF(Fachabteilung!V24="x","x","")</f>
        <v/>
      </c>
      <c r="M24" s="259" t="str">
        <f>IF(Fachabteilung!W24="x","x","")</f>
        <v/>
      </c>
      <c r="N24" s="257" t="str">
        <f>IF('IT-MA'!S24="x","x","")</f>
        <v/>
      </c>
      <c r="O24" s="258" t="str">
        <f>IF('IT-MA'!T24="x","x","")</f>
        <v/>
      </c>
      <c r="P24" s="258" t="str">
        <f>IF('IT-MA'!U24="x","x","")</f>
        <v/>
      </c>
      <c r="Q24" s="258" t="str">
        <f>IF('IT-MA'!V24="x","x","")</f>
        <v/>
      </c>
      <c r="R24" s="259" t="str">
        <f>IF('IT-MA'!W24="x","x","")</f>
        <v/>
      </c>
      <c r="S24" s="257" t="str">
        <f>IF(CIO!S24="x","x","")</f>
        <v/>
      </c>
      <c r="T24" s="258" t="str">
        <f>IF(CIO!T24="x","x","")</f>
        <v/>
      </c>
      <c r="U24" s="258" t="str">
        <f>IF(CIO!U24="x","x","")</f>
        <v/>
      </c>
      <c r="V24" s="258" t="str">
        <f>IF(CIO!V24="x","x","")</f>
        <v/>
      </c>
      <c r="W24" s="259" t="str">
        <f>IF(CIO!W24="x","x","")</f>
        <v/>
      </c>
      <c r="X24" s="221" t="str">
        <f>IF(Kalkulation!X24&gt;0,Kalkulation!X24,"")</f>
        <v/>
      </c>
    </row>
    <row r="25" spans="1:24" ht="57.95" customHeight="1" thickBot="1" x14ac:dyDescent="0.25">
      <c r="A25" s="270"/>
      <c r="B25" s="224">
        <v>15</v>
      </c>
      <c r="C25" s="225" t="str">
        <f>Katalog_Gesamt!C25</f>
        <v>Wie werden Systeme anhand eines Sourcing-Prozesses aktiv bewertet, um eine Prognose für den zukünftigen Bedarf zu ermitteln?</v>
      </c>
      <c r="D25" s="257" t="str">
        <f>IF(Geschäftsleitung!S25="x","x","")</f>
        <v/>
      </c>
      <c r="E25" s="258" t="str">
        <f>IF(Geschäftsleitung!T25="x","x","")</f>
        <v/>
      </c>
      <c r="F25" s="258" t="str">
        <f>IF(Geschäftsleitung!U25="x","x","")</f>
        <v/>
      </c>
      <c r="G25" s="258" t="str">
        <f>IF(Geschäftsleitung!V25="x","x","")</f>
        <v/>
      </c>
      <c r="H25" s="259" t="str">
        <f>IF(Geschäftsleitung!W25="x","x","")</f>
        <v/>
      </c>
      <c r="I25" s="257" t="str">
        <f>IF(Fachabteilung!S25="x","x","")</f>
        <v/>
      </c>
      <c r="J25" s="258" t="str">
        <f>IF(Fachabteilung!T25="x","x","")</f>
        <v/>
      </c>
      <c r="K25" s="258" t="str">
        <f>IF(Fachabteilung!U25="x","x","")</f>
        <v/>
      </c>
      <c r="L25" s="258" t="str">
        <f>IF(Fachabteilung!V25="x","x","")</f>
        <v/>
      </c>
      <c r="M25" s="259" t="str">
        <f>IF(Fachabteilung!W25="x","x","")</f>
        <v/>
      </c>
      <c r="N25" s="257" t="str">
        <f>IF('IT-MA'!S25="x","x","")</f>
        <v/>
      </c>
      <c r="O25" s="258" t="str">
        <f>IF('IT-MA'!T25="x","x","")</f>
        <v/>
      </c>
      <c r="P25" s="258" t="str">
        <f>IF('IT-MA'!U25="x","x","")</f>
        <v/>
      </c>
      <c r="Q25" s="258" t="str">
        <f>IF('IT-MA'!V25="x","x","")</f>
        <v/>
      </c>
      <c r="R25" s="259" t="str">
        <f>IF('IT-MA'!W25="x","x","")</f>
        <v/>
      </c>
      <c r="S25" s="257" t="str">
        <f>IF(CIO!S25="x","x","")</f>
        <v/>
      </c>
      <c r="T25" s="258" t="str">
        <f>IF(CIO!T25="x","x","")</f>
        <v/>
      </c>
      <c r="U25" s="258" t="str">
        <f>IF(CIO!U25="x","x","")</f>
        <v/>
      </c>
      <c r="V25" s="258" t="str">
        <f>IF(CIO!V25="x","x","")</f>
        <v/>
      </c>
      <c r="W25" s="259" t="str">
        <f>IF(CIO!W25="x","x","")</f>
        <v/>
      </c>
      <c r="X25" s="221" t="str">
        <f>IF(Kalkulation!X25&gt;0,Kalkulation!X25,"")</f>
        <v/>
      </c>
    </row>
    <row r="26" spans="1:24" ht="57.95" customHeight="1" thickBot="1" x14ac:dyDescent="0.25">
      <c r="A26" s="270"/>
      <c r="B26" s="224">
        <v>16</v>
      </c>
      <c r="C26" s="225" t="str">
        <f>Katalog_Gesamt!C26</f>
        <v>Bestehen detaillierte Pläne zum Thema Business-Continuity? Wie werden Massnahmen für den Unglücksfall geplant und gemanagt?</v>
      </c>
      <c r="D26" s="257" t="str">
        <f>IF(Geschäftsleitung!S26="x","x","")</f>
        <v/>
      </c>
      <c r="E26" s="258" t="str">
        <f>IF(Geschäftsleitung!T26="x","x","")</f>
        <v/>
      </c>
      <c r="F26" s="258" t="str">
        <f>IF(Geschäftsleitung!U26="x","x","")</f>
        <v/>
      </c>
      <c r="G26" s="258" t="str">
        <f>IF(Geschäftsleitung!V26="x","x","")</f>
        <v/>
      </c>
      <c r="H26" s="259" t="str">
        <f>IF(Geschäftsleitung!W26="x","x","")</f>
        <v/>
      </c>
      <c r="I26" s="257" t="str">
        <f>IF(Fachabteilung!S26="x","x","")</f>
        <v/>
      </c>
      <c r="J26" s="258" t="str">
        <f>IF(Fachabteilung!T26="x","x","")</f>
        <v/>
      </c>
      <c r="K26" s="258" t="str">
        <f>IF(Fachabteilung!U26="x","x","")</f>
        <v/>
      </c>
      <c r="L26" s="258" t="str">
        <f>IF(Fachabteilung!V26="x","x","")</f>
        <v/>
      </c>
      <c r="M26" s="259" t="str">
        <f>IF(Fachabteilung!W26="x","x","")</f>
        <v/>
      </c>
      <c r="N26" s="257" t="str">
        <f>IF('IT-MA'!S26="x","x","")</f>
        <v/>
      </c>
      <c r="O26" s="258" t="str">
        <f>IF('IT-MA'!T26="x","x","")</f>
        <v/>
      </c>
      <c r="P26" s="258" t="str">
        <f>IF('IT-MA'!U26="x","x","")</f>
        <v/>
      </c>
      <c r="Q26" s="258" t="str">
        <f>IF('IT-MA'!V26="x","x","")</f>
        <v/>
      </c>
      <c r="R26" s="259" t="str">
        <f>IF('IT-MA'!W26="x","x","")</f>
        <v/>
      </c>
      <c r="S26" s="257" t="str">
        <f>IF(CIO!S26="x","x","")</f>
        <v/>
      </c>
      <c r="T26" s="258" t="str">
        <f>IF(CIO!T26="x","x","")</f>
        <v/>
      </c>
      <c r="U26" s="258" t="str">
        <f>IF(CIO!U26="x","x","")</f>
        <v/>
      </c>
      <c r="V26" s="258" t="str">
        <f>IF(CIO!V26="x","x","")</f>
        <v/>
      </c>
      <c r="W26" s="259" t="str">
        <f>IF(CIO!W26="x","x","")</f>
        <v/>
      </c>
      <c r="X26" s="221" t="str">
        <f>IF(Kalkulation!X26&gt;0,Kalkulation!X26,"")</f>
        <v/>
      </c>
    </row>
    <row r="27" spans="1:24" ht="57.95" customHeight="1" thickBot="1" x14ac:dyDescent="0.25">
      <c r="A27" s="270"/>
      <c r="B27" s="224">
        <v>17</v>
      </c>
      <c r="C27" s="225" t="str">
        <f>Katalog_Gesamt!C27</f>
        <v>Wie werden Standards für Hard- und Software sowie Infrastruktur entwickelt? Besteht ein aktuelles Management der Standards? Wird eine Produkt- und Lieferantenstrategie verfolgt?</v>
      </c>
      <c r="D27" s="257" t="str">
        <f>IF(Geschäftsleitung!S27="x","x","")</f>
        <v/>
      </c>
      <c r="E27" s="258" t="str">
        <f>IF(Geschäftsleitung!T27="x","x","")</f>
        <v/>
      </c>
      <c r="F27" s="258" t="str">
        <f>IF(Geschäftsleitung!U27="x","x","")</f>
        <v/>
      </c>
      <c r="G27" s="258" t="str">
        <f>IF(Geschäftsleitung!V27="x","x","")</f>
        <v/>
      </c>
      <c r="H27" s="259" t="str">
        <f>IF(Geschäftsleitung!W27="x","x","")</f>
        <v/>
      </c>
      <c r="I27" s="257" t="str">
        <f>IF(Fachabteilung!S27="x","x","")</f>
        <v/>
      </c>
      <c r="J27" s="258" t="str">
        <f>IF(Fachabteilung!T27="x","x","")</f>
        <v/>
      </c>
      <c r="K27" s="258" t="str">
        <f>IF(Fachabteilung!U27="x","x","")</f>
        <v/>
      </c>
      <c r="L27" s="258" t="str">
        <f>IF(Fachabteilung!V27="x","x","")</f>
        <v/>
      </c>
      <c r="M27" s="259" t="str">
        <f>IF(Fachabteilung!W27="x","x","")</f>
        <v/>
      </c>
      <c r="N27" s="257" t="str">
        <f>IF('IT-MA'!S27="x","x","")</f>
        <v/>
      </c>
      <c r="O27" s="258" t="str">
        <f>IF('IT-MA'!T27="x","x","")</f>
        <v/>
      </c>
      <c r="P27" s="258" t="str">
        <f>IF('IT-MA'!U27="x","x","")</f>
        <v/>
      </c>
      <c r="Q27" s="258" t="str">
        <f>IF('IT-MA'!V27="x","x","")</f>
        <v/>
      </c>
      <c r="R27" s="259" t="str">
        <f>IF('IT-MA'!W27="x","x","")</f>
        <v/>
      </c>
      <c r="S27" s="257" t="str">
        <f>IF(CIO!S27="x","x","")</f>
        <v/>
      </c>
      <c r="T27" s="258" t="str">
        <f>IF(CIO!T27="x","x","")</f>
        <v/>
      </c>
      <c r="U27" s="258" t="str">
        <f>IF(CIO!U27="x","x","")</f>
        <v/>
      </c>
      <c r="V27" s="258" t="str">
        <f>IF(CIO!V27="x","x","")</f>
        <v/>
      </c>
      <c r="W27" s="259" t="str">
        <f>IF(CIO!W27="x","x","")</f>
        <v/>
      </c>
      <c r="X27" s="221" t="str">
        <f>IF(Kalkulation!X27&gt;0,Kalkulation!X27,"")</f>
        <v/>
      </c>
    </row>
    <row r="28" spans="1:24" ht="57.95" customHeight="1" thickBot="1" x14ac:dyDescent="0.25">
      <c r="A28" s="270"/>
      <c r="B28" s="224">
        <v>18</v>
      </c>
      <c r="C28" s="225" t="str">
        <f>Katalog_Gesamt!C28</f>
        <v>Wie werden die Key-Systeme identifiziert und aktiv überwacht?</v>
      </c>
      <c r="D28" s="257" t="str">
        <f>IF(Geschäftsleitung!S28="x","x","")</f>
        <v/>
      </c>
      <c r="E28" s="258" t="str">
        <f>IF(Geschäftsleitung!T28="x","x","")</f>
        <v/>
      </c>
      <c r="F28" s="258" t="str">
        <f>IF(Geschäftsleitung!U28="x","x","")</f>
        <v/>
      </c>
      <c r="G28" s="258" t="str">
        <f>IF(Geschäftsleitung!V28="x","x","")</f>
        <v/>
      </c>
      <c r="H28" s="259" t="str">
        <f>IF(Geschäftsleitung!W28="x","x","")</f>
        <v/>
      </c>
      <c r="I28" s="257" t="str">
        <f>IF(Fachabteilung!S28="x","x","")</f>
        <v/>
      </c>
      <c r="J28" s="258" t="str">
        <f>IF(Fachabteilung!T28="x","x","")</f>
        <v/>
      </c>
      <c r="K28" s="258" t="str">
        <f>IF(Fachabteilung!U28="x","x","")</f>
        <v/>
      </c>
      <c r="L28" s="258" t="str">
        <f>IF(Fachabteilung!V28="x","x","")</f>
        <v/>
      </c>
      <c r="M28" s="259" t="str">
        <f>IF(Fachabteilung!W28="x","x","")</f>
        <v/>
      </c>
      <c r="N28" s="257" t="str">
        <f>IF('IT-MA'!S28="x","x","")</f>
        <v/>
      </c>
      <c r="O28" s="258" t="str">
        <f>IF('IT-MA'!T28="x","x","")</f>
        <v/>
      </c>
      <c r="P28" s="258" t="str">
        <f>IF('IT-MA'!U28="x","x","")</f>
        <v/>
      </c>
      <c r="Q28" s="258" t="str">
        <f>IF('IT-MA'!V28="x","x","")</f>
        <v/>
      </c>
      <c r="R28" s="259" t="str">
        <f>IF('IT-MA'!W28="x","x","")</f>
        <v/>
      </c>
      <c r="S28" s="257" t="str">
        <f>IF(CIO!S28="x","x","")</f>
        <v/>
      </c>
      <c r="T28" s="258" t="str">
        <f>IF(CIO!T28="x","x","")</f>
        <v/>
      </c>
      <c r="U28" s="258" t="str">
        <f>IF(CIO!U28="x","x","")</f>
        <v/>
      </c>
      <c r="V28" s="258" t="str">
        <f>IF(CIO!V28="x","x","")</f>
        <v/>
      </c>
      <c r="W28" s="259" t="str">
        <f>IF(CIO!W28="x","x","")</f>
        <v/>
      </c>
      <c r="X28" s="221" t="str">
        <f>IF(Kalkulation!X28&gt;0,Kalkulation!X28,"")</f>
        <v/>
      </c>
    </row>
    <row r="29" spans="1:24" ht="57.95" customHeight="1" thickBot="1" x14ac:dyDescent="0.25">
      <c r="A29" s="270"/>
      <c r="B29" s="224">
        <v>19</v>
      </c>
      <c r="C29" s="225" t="str">
        <f>Katalog_Gesamt!C29</f>
        <v>Wie werden Veränderungen der Systeme, z. B. das Hinzufügen, Modifizieren oder Entfernen von Hard- und Software, sowie die jeweiligen Konfigurationen durchgeführt?</v>
      </c>
      <c r="D29" s="257" t="str">
        <f>IF(Geschäftsleitung!S29="x","x","")</f>
        <v/>
      </c>
      <c r="E29" s="258" t="str">
        <f>IF(Geschäftsleitung!T29="x","x","")</f>
        <v/>
      </c>
      <c r="F29" s="258" t="str">
        <f>IF(Geschäftsleitung!U29="x","x","")</f>
        <v/>
      </c>
      <c r="G29" s="258" t="str">
        <f>IF(Geschäftsleitung!V29="x","x","")</f>
        <v/>
      </c>
      <c r="H29" s="259" t="str">
        <f>IF(Geschäftsleitung!W29="x","x","")</f>
        <v/>
      </c>
      <c r="I29" s="257" t="str">
        <f>IF(Fachabteilung!S29="x","x","")</f>
        <v/>
      </c>
      <c r="J29" s="258" t="str">
        <f>IF(Fachabteilung!T29="x","x","")</f>
        <v/>
      </c>
      <c r="K29" s="258" t="str">
        <f>IF(Fachabteilung!U29="x","x","")</f>
        <v/>
      </c>
      <c r="L29" s="258" t="str">
        <f>IF(Fachabteilung!V29="x","x","")</f>
        <v/>
      </c>
      <c r="M29" s="259" t="str">
        <f>IF(Fachabteilung!W29="x","x","")</f>
        <v/>
      </c>
      <c r="N29" s="257" t="str">
        <f>IF('IT-MA'!S29="x","x","")</f>
        <v/>
      </c>
      <c r="O29" s="258" t="str">
        <f>IF('IT-MA'!T29="x","x","")</f>
        <v/>
      </c>
      <c r="P29" s="258" t="str">
        <f>IF('IT-MA'!U29="x","x","")</f>
        <v/>
      </c>
      <c r="Q29" s="258" t="str">
        <f>IF('IT-MA'!V29="x","x","")</f>
        <v/>
      </c>
      <c r="R29" s="259" t="str">
        <f>IF('IT-MA'!W29="x","x","")</f>
        <v/>
      </c>
      <c r="S29" s="257" t="str">
        <f>IF(CIO!S29="x","x","")</f>
        <v/>
      </c>
      <c r="T29" s="258" t="str">
        <f>IF(CIO!T29="x","x","")</f>
        <v/>
      </c>
      <c r="U29" s="258" t="str">
        <f>IF(CIO!U29="x","x","")</f>
        <v/>
      </c>
      <c r="V29" s="258" t="str">
        <f>IF(CIO!V29="x","x","")</f>
        <v/>
      </c>
      <c r="W29" s="259" t="str">
        <f>IF(CIO!W29="x","x","")</f>
        <v/>
      </c>
      <c r="X29" s="260" t="str">
        <f>IF(Kalkulation!X29&gt;0,Kalkulation!X29,"")</f>
        <v/>
      </c>
    </row>
    <row r="30" spans="1:24" ht="57.95" customHeight="1" thickBot="1" x14ac:dyDescent="0.25">
      <c r="A30" s="270"/>
      <c r="B30" s="224">
        <v>20</v>
      </c>
      <c r="C30" s="225" t="str">
        <f>Katalog_Gesamt!C30</f>
        <v>Wie werden End-User mit den IT-Werkzeugen vertraut gemacht? Bestehen Anleitungen und Beschreibungen für die End-User?</v>
      </c>
      <c r="D30" s="257" t="str">
        <f>IF(Geschäftsleitung!S30="x","x","")</f>
        <v/>
      </c>
      <c r="E30" s="258" t="str">
        <f>IF(Geschäftsleitung!T30="x","x","")</f>
        <v/>
      </c>
      <c r="F30" s="258" t="str">
        <f>IF(Geschäftsleitung!U30="x","x","")</f>
        <v/>
      </c>
      <c r="G30" s="258" t="str">
        <f>IF(Geschäftsleitung!V30="x","x","")</f>
        <v/>
      </c>
      <c r="H30" s="259" t="str">
        <f>IF(Geschäftsleitung!W30="x","x","")</f>
        <v/>
      </c>
      <c r="I30" s="257" t="str">
        <f>IF(Fachabteilung!S30="x","x","")</f>
        <v/>
      </c>
      <c r="J30" s="258" t="str">
        <f>IF(Fachabteilung!T30="x","x","")</f>
        <v/>
      </c>
      <c r="K30" s="258" t="str">
        <f>IF(Fachabteilung!U30="x","x","")</f>
        <v/>
      </c>
      <c r="L30" s="258" t="str">
        <f>IF(Fachabteilung!V30="x","x","")</f>
        <v/>
      </c>
      <c r="M30" s="259" t="str">
        <f>IF(Fachabteilung!W30="x","x","")</f>
        <v/>
      </c>
      <c r="N30" s="257" t="str">
        <f>IF('IT-MA'!S30="x","x","")</f>
        <v/>
      </c>
      <c r="O30" s="258" t="str">
        <f>IF('IT-MA'!T30="x","x","")</f>
        <v/>
      </c>
      <c r="P30" s="258" t="str">
        <f>IF('IT-MA'!U30="x","x","")</f>
        <v/>
      </c>
      <c r="Q30" s="258" t="str">
        <f>IF('IT-MA'!V30="x","x","")</f>
        <v/>
      </c>
      <c r="R30" s="259" t="str">
        <f>IF('IT-MA'!W30="x","x","")</f>
        <v/>
      </c>
      <c r="S30" s="257" t="str">
        <f>IF(CIO!S30="x","x","")</f>
        <v/>
      </c>
      <c r="T30" s="258" t="str">
        <f>IF(CIO!T30="x","x","")</f>
        <v/>
      </c>
      <c r="U30" s="258" t="str">
        <f>IF(CIO!U30="x","x","")</f>
        <v/>
      </c>
      <c r="V30" s="258" t="str">
        <f>IF(CIO!V30="x","x","")</f>
        <v/>
      </c>
      <c r="W30" s="259" t="str">
        <f>IF(CIO!W30="x","x","")</f>
        <v/>
      </c>
      <c r="X30" s="260" t="str">
        <f>IF(Kalkulation!X30&gt;0,Kalkulation!X30,"")</f>
        <v/>
      </c>
    </row>
    <row r="31" spans="1:24" ht="57.95" customHeight="1" thickBot="1" x14ac:dyDescent="0.25">
      <c r="A31" s="270"/>
      <c r="B31" s="224">
        <v>21</v>
      </c>
      <c r="C31" s="225" t="str">
        <f>Katalog_Gesamt!C31</f>
        <v>Wird innerhalb des Personalmanagements für jeden IT-Mitarbeiter eine Rollen-, Kompetenz- und Stellenbeschreibung geführt?</v>
      </c>
      <c r="D31" s="257" t="str">
        <f>IF(Geschäftsleitung!S31="x","x","")</f>
        <v/>
      </c>
      <c r="E31" s="258" t="str">
        <f>IF(Geschäftsleitung!T31="x","x","")</f>
        <v/>
      </c>
      <c r="F31" s="258" t="str">
        <f>IF(Geschäftsleitung!U31="x","x","")</f>
        <v/>
      </c>
      <c r="G31" s="258" t="str">
        <f>IF(Geschäftsleitung!V31="x","x","")</f>
        <v/>
      </c>
      <c r="H31" s="259" t="str">
        <f>IF(Geschäftsleitung!W31="x","x","")</f>
        <v/>
      </c>
      <c r="I31" s="257" t="str">
        <f>IF(Fachabteilung!S31="x","x","")</f>
        <v/>
      </c>
      <c r="J31" s="258" t="str">
        <f>IF(Fachabteilung!T31="x","x","")</f>
        <v/>
      </c>
      <c r="K31" s="258" t="str">
        <f>IF(Fachabteilung!U31="x","x","")</f>
        <v/>
      </c>
      <c r="L31" s="258" t="str">
        <f>IF(Fachabteilung!V31="x","x","")</f>
        <v/>
      </c>
      <c r="M31" s="259" t="str">
        <f>IF(Fachabteilung!W31="x","x","")</f>
        <v/>
      </c>
      <c r="N31" s="257" t="str">
        <f>IF('IT-MA'!S31="x","x","")</f>
        <v/>
      </c>
      <c r="O31" s="258" t="str">
        <f>IF('IT-MA'!T31="x","x","")</f>
        <v/>
      </c>
      <c r="P31" s="258" t="str">
        <f>IF('IT-MA'!U31="x","x","")</f>
        <v/>
      </c>
      <c r="Q31" s="258" t="str">
        <f>IF('IT-MA'!V31="x","x","")</f>
        <v/>
      </c>
      <c r="R31" s="259" t="str">
        <f>IF('IT-MA'!W31="x","x","")</f>
        <v/>
      </c>
      <c r="S31" s="257" t="str">
        <f>IF(CIO!S31="x","x","")</f>
        <v/>
      </c>
      <c r="T31" s="258" t="str">
        <f>IF(CIO!T31="x","x","")</f>
        <v/>
      </c>
      <c r="U31" s="258" t="str">
        <f>IF(CIO!U31="x","x","")</f>
        <v/>
      </c>
      <c r="V31" s="258" t="str">
        <f>IF(CIO!V31="x","x","")</f>
        <v/>
      </c>
      <c r="W31" s="259" t="str">
        <f>IF(CIO!W31="x","x","")</f>
        <v/>
      </c>
      <c r="X31" s="260" t="str">
        <f>IF(Kalkulation!X31&gt;0,Kalkulation!X31,"")</f>
        <v/>
      </c>
    </row>
    <row r="32" spans="1:24" ht="57.95" customHeight="1" thickBot="1" x14ac:dyDescent="0.25">
      <c r="A32" s="270"/>
      <c r="B32" s="224">
        <v>22</v>
      </c>
      <c r="C32" s="225" t="str">
        <f>Katalog_Gesamt!C32</f>
        <v>Wie wird das Know-how der Mitarbeiter gemanagt? Bestehen für jeden Mitarbeiter Ausbildungs- und Weiterbildungspläne?</v>
      </c>
      <c r="D32" s="257" t="str">
        <f>IF(Geschäftsleitung!S32="x","x","")</f>
        <v/>
      </c>
      <c r="E32" s="258" t="str">
        <f>IF(Geschäftsleitung!T32="x","x","")</f>
        <v/>
      </c>
      <c r="F32" s="258" t="str">
        <f>IF(Geschäftsleitung!U32="x","x","")</f>
        <v/>
      </c>
      <c r="G32" s="258" t="str">
        <f>IF(Geschäftsleitung!V32="x","x","")</f>
        <v/>
      </c>
      <c r="H32" s="259" t="str">
        <f>IF(Geschäftsleitung!W32="x","x","")</f>
        <v/>
      </c>
      <c r="I32" s="257" t="str">
        <f>IF(Fachabteilung!S32="x","x","")</f>
        <v/>
      </c>
      <c r="J32" s="258" t="str">
        <f>IF(Fachabteilung!T32="x","x","")</f>
        <v/>
      </c>
      <c r="K32" s="258" t="str">
        <f>IF(Fachabteilung!U32="x","x","")</f>
        <v/>
      </c>
      <c r="L32" s="258" t="str">
        <f>IF(Fachabteilung!V32="x","x","")</f>
        <v/>
      </c>
      <c r="M32" s="259" t="str">
        <f>IF(Fachabteilung!W32="x","x","")</f>
        <v/>
      </c>
      <c r="N32" s="257" t="str">
        <f>IF('IT-MA'!S32="x","x","")</f>
        <v/>
      </c>
      <c r="O32" s="258" t="str">
        <f>IF('IT-MA'!T32="x","x","")</f>
        <v/>
      </c>
      <c r="P32" s="258" t="str">
        <f>IF('IT-MA'!U32="x","x","")</f>
        <v/>
      </c>
      <c r="Q32" s="258" t="str">
        <f>IF('IT-MA'!V32="x","x","")</f>
        <v/>
      </c>
      <c r="R32" s="259" t="str">
        <f>IF('IT-MA'!W32="x","x","")</f>
        <v/>
      </c>
      <c r="S32" s="257" t="str">
        <f>IF(CIO!S32="x","x","")</f>
        <v/>
      </c>
      <c r="T32" s="258" t="str">
        <f>IF(CIO!T32="x","x","")</f>
        <v/>
      </c>
      <c r="U32" s="258" t="str">
        <f>IF(CIO!U32="x","x","")</f>
        <v/>
      </c>
      <c r="V32" s="258" t="str">
        <f>IF(CIO!V32="x","x","")</f>
        <v/>
      </c>
      <c r="W32" s="259" t="str">
        <f>IF(CIO!W32="x","x","")</f>
        <v/>
      </c>
      <c r="X32" s="260" t="str">
        <f>IF(Kalkulation!X32&gt;0,Kalkulation!X32,"")</f>
        <v/>
      </c>
    </row>
    <row r="33" spans="1:24" ht="57.95" customHeight="1" thickBot="1" x14ac:dyDescent="0.25">
      <c r="A33" s="270"/>
      <c r="B33" s="224">
        <v>23</v>
      </c>
      <c r="C33" s="225" t="str">
        <f>Katalog_Gesamt!C33</f>
        <v>Wie werden externe Ressourcen gemanagt? Besteht eine Gesamtübersicht über alle externen Ressourcen mitsamt Leistungen, Kosten und Service-Level-Agreements?</v>
      </c>
      <c r="D33" s="257" t="str">
        <f>IF(Geschäftsleitung!S33="x","x","")</f>
        <v/>
      </c>
      <c r="E33" s="258" t="str">
        <f>IF(Geschäftsleitung!T33="x","x","")</f>
        <v/>
      </c>
      <c r="F33" s="258" t="str">
        <f>IF(Geschäftsleitung!U33="x","x","")</f>
        <v/>
      </c>
      <c r="G33" s="258" t="str">
        <f>IF(Geschäftsleitung!V33="x","x","")</f>
        <v/>
      </c>
      <c r="H33" s="259" t="str">
        <f>IF(Geschäftsleitung!W33="x","x","")</f>
        <v/>
      </c>
      <c r="I33" s="257" t="str">
        <f>IF(Fachabteilung!S33="x","x","")</f>
        <v/>
      </c>
      <c r="J33" s="258" t="str">
        <f>IF(Fachabteilung!T33="x","x","")</f>
        <v/>
      </c>
      <c r="K33" s="258" t="str">
        <f>IF(Fachabteilung!U33="x","x","")</f>
        <v/>
      </c>
      <c r="L33" s="258" t="str">
        <f>IF(Fachabteilung!V33="x","x","")</f>
        <v/>
      </c>
      <c r="M33" s="259" t="str">
        <f>IF(Fachabteilung!W33="x","x","")</f>
        <v/>
      </c>
      <c r="N33" s="257" t="str">
        <f>IF('IT-MA'!S33="x","x","")</f>
        <v/>
      </c>
      <c r="O33" s="258" t="str">
        <f>IF('IT-MA'!T33="x","x","")</f>
        <v/>
      </c>
      <c r="P33" s="258" t="str">
        <f>IF('IT-MA'!U33="x","x","")</f>
        <v/>
      </c>
      <c r="Q33" s="258" t="str">
        <f>IF('IT-MA'!V33="x","x","")</f>
        <v/>
      </c>
      <c r="R33" s="259" t="str">
        <f>IF('IT-MA'!W33="x","x","")</f>
        <v/>
      </c>
      <c r="S33" s="257" t="str">
        <f>IF(CIO!S33="x","x","")</f>
        <v/>
      </c>
      <c r="T33" s="258" t="str">
        <f>IF(CIO!T33="x","x","")</f>
        <v/>
      </c>
      <c r="U33" s="258" t="str">
        <f>IF(CIO!U33="x","x","")</f>
        <v/>
      </c>
      <c r="V33" s="258" t="str">
        <f>IF(CIO!V33="x","x","")</f>
        <v/>
      </c>
      <c r="W33" s="259" t="str">
        <f>IF(CIO!W33="x","x","")</f>
        <v/>
      </c>
      <c r="X33" s="260" t="str">
        <f>IF(Kalkulation!X33&gt;0,Kalkulation!X33,"")</f>
        <v/>
      </c>
    </row>
    <row r="34" spans="1:24" ht="57.95" customHeight="1" thickBot="1" x14ac:dyDescent="0.25">
      <c r="A34" s="270"/>
      <c r="B34" s="224">
        <v>24</v>
      </c>
      <c r="C34" s="225" t="str">
        <f>Katalog_Gesamt!C34</f>
        <v>Wie werden die Kosten der externen Ressourcen aktiv überwacht und die Einhaltung der vereinbarten Service-Levels von externen Ressourcen gemessen?</v>
      </c>
      <c r="D34" s="257" t="str">
        <f>IF(Geschäftsleitung!S34="x","x","")</f>
        <v/>
      </c>
      <c r="E34" s="258" t="str">
        <f>IF(Geschäftsleitung!T34="x","x","")</f>
        <v/>
      </c>
      <c r="F34" s="258" t="str">
        <f>IF(Geschäftsleitung!U34="x","x","")</f>
        <v/>
      </c>
      <c r="G34" s="258" t="str">
        <f>IF(Geschäftsleitung!V34="x","x","")</f>
        <v/>
      </c>
      <c r="H34" s="259" t="str">
        <f>IF(Geschäftsleitung!W34="x","x","")</f>
        <v/>
      </c>
      <c r="I34" s="257" t="str">
        <f>IF(Fachabteilung!S34="x","x","")</f>
        <v/>
      </c>
      <c r="J34" s="258" t="str">
        <f>IF(Fachabteilung!T34="x","x","")</f>
        <v/>
      </c>
      <c r="K34" s="258" t="str">
        <f>IF(Fachabteilung!U34="x","x","")</f>
        <v/>
      </c>
      <c r="L34" s="258" t="str">
        <f>IF(Fachabteilung!V34="x","x","")</f>
        <v/>
      </c>
      <c r="M34" s="259" t="str">
        <f>IF(Fachabteilung!W34="x","x","")</f>
        <v/>
      </c>
      <c r="N34" s="257" t="str">
        <f>IF('IT-MA'!S34="x","x","")</f>
        <v/>
      </c>
      <c r="O34" s="258" t="str">
        <f>IF('IT-MA'!T34="x","x","")</f>
        <v/>
      </c>
      <c r="P34" s="258" t="str">
        <f>IF('IT-MA'!U34="x","x","")</f>
        <v/>
      </c>
      <c r="Q34" s="258" t="str">
        <f>IF('IT-MA'!V34="x","x","")</f>
        <v/>
      </c>
      <c r="R34" s="259" t="str">
        <f>IF('IT-MA'!W34="x","x","")</f>
        <v/>
      </c>
      <c r="S34" s="257" t="str">
        <f>IF(CIO!S34="x","x","")</f>
        <v/>
      </c>
      <c r="T34" s="258" t="str">
        <f>IF(CIO!T34="x","x","")</f>
        <v/>
      </c>
      <c r="U34" s="258" t="str">
        <f>IF(CIO!U34="x","x","")</f>
        <v/>
      </c>
      <c r="V34" s="258" t="str">
        <f>IF(CIO!V34="x","x","")</f>
        <v/>
      </c>
      <c r="W34" s="259" t="str">
        <f>IF(CIO!W34="x","x","")</f>
        <v/>
      </c>
      <c r="X34" s="260" t="str">
        <f>IF(Kalkulation!X34&gt;0,Kalkulation!X34,"")</f>
        <v/>
      </c>
    </row>
    <row r="35" spans="1:24" ht="57.95" customHeight="1" thickBot="1" x14ac:dyDescent="0.25">
      <c r="A35" s="271" t="s">
        <v>107</v>
      </c>
      <c r="B35" s="226">
        <v>25</v>
      </c>
      <c r="C35" s="227" t="str">
        <f>Katalog_Gesamt!C35</f>
        <v>Besteht für IT-Projekte ein Framework, das die Vorgehensweise und die Dokumentation der Projekte definiert?</v>
      </c>
      <c r="D35" s="257" t="str">
        <f>IF(Geschäftsleitung!S35="x","x","")</f>
        <v/>
      </c>
      <c r="E35" s="258" t="str">
        <f>IF(Geschäftsleitung!T35="x","x","")</f>
        <v/>
      </c>
      <c r="F35" s="258" t="str">
        <f>IF(Geschäftsleitung!U35="x","x","")</f>
        <v/>
      </c>
      <c r="G35" s="258" t="str">
        <f>IF(Geschäftsleitung!V35="x","x","")</f>
        <v/>
      </c>
      <c r="H35" s="259" t="str">
        <f>IF(Geschäftsleitung!W35="x","x","")</f>
        <v/>
      </c>
      <c r="I35" s="257" t="str">
        <f>IF(Fachabteilung!S35="x","x","")</f>
        <v/>
      </c>
      <c r="J35" s="258" t="str">
        <f>IF(Fachabteilung!T35="x","x","")</f>
        <v/>
      </c>
      <c r="K35" s="258" t="str">
        <f>IF(Fachabteilung!U35="x","x","")</f>
        <v/>
      </c>
      <c r="L35" s="258" t="str">
        <f>IF(Fachabteilung!V35="x","x","")</f>
        <v/>
      </c>
      <c r="M35" s="259" t="str">
        <f>IF(Fachabteilung!W35="x","x","")</f>
        <v/>
      </c>
      <c r="N35" s="257" t="str">
        <f>IF('IT-MA'!S35="x","x","")</f>
        <v/>
      </c>
      <c r="O35" s="258" t="str">
        <f>IF('IT-MA'!T35="x","x","")</f>
        <v/>
      </c>
      <c r="P35" s="258" t="str">
        <f>IF('IT-MA'!U35="x","x","")</f>
        <v/>
      </c>
      <c r="Q35" s="258" t="str">
        <f>IF('IT-MA'!V35="x","x","")</f>
        <v/>
      </c>
      <c r="R35" s="259" t="str">
        <f>IF('IT-MA'!W35="x","x","")</f>
        <v/>
      </c>
      <c r="S35" s="257" t="str">
        <f>IF(CIO!S35="x","x","")</f>
        <v/>
      </c>
      <c r="T35" s="258" t="str">
        <f>IF(CIO!T35="x","x","")</f>
        <v/>
      </c>
      <c r="U35" s="258" t="str">
        <f>IF(CIO!U35="x","x","")</f>
        <v/>
      </c>
      <c r="V35" s="258" t="str">
        <f>IF(CIO!V35="x","x","")</f>
        <v/>
      </c>
      <c r="W35" s="259" t="str">
        <f>IF(CIO!W35="x","x","")</f>
        <v/>
      </c>
      <c r="X35" s="260" t="str">
        <f>IF(Kalkulation!X35&gt;0,Kalkulation!X35,"")</f>
        <v/>
      </c>
    </row>
    <row r="36" spans="1:24" ht="57.95" customHeight="1" thickBot="1" x14ac:dyDescent="0.25">
      <c r="A36" s="271"/>
      <c r="B36" s="226">
        <v>26</v>
      </c>
      <c r="C36" s="227" t="str">
        <f>Katalog_Gesamt!C36</f>
        <v>Wie erfolgt während des Projekts ein definiertes Reporting an die Stakeholder?</v>
      </c>
      <c r="D36" s="257" t="str">
        <f>IF(Geschäftsleitung!S36="x","x","")</f>
        <v/>
      </c>
      <c r="E36" s="258" t="str">
        <f>IF(Geschäftsleitung!T36="x","x","")</f>
        <v/>
      </c>
      <c r="F36" s="258" t="str">
        <f>IF(Geschäftsleitung!U36="x","x","")</f>
        <v/>
      </c>
      <c r="G36" s="258" t="str">
        <f>IF(Geschäftsleitung!V36="x","x","")</f>
        <v/>
      </c>
      <c r="H36" s="259" t="str">
        <f>IF(Geschäftsleitung!W36="x","x","")</f>
        <v/>
      </c>
      <c r="I36" s="257" t="str">
        <f>IF(Fachabteilung!S36="x","x","")</f>
        <v/>
      </c>
      <c r="J36" s="258" t="str">
        <f>IF(Fachabteilung!T36="x","x","")</f>
        <v/>
      </c>
      <c r="K36" s="258" t="str">
        <f>IF(Fachabteilung!U36="x","x","")</f>
        <v/>
      </c>
      <c r="L36" s="258" t="str">
        <f>IF(Fachabteilung!V36="x","x","")</f>
        <v/>
      </c>
      <c r="M36" s="259" t="str">
        <f>IF(Fachabteilung!W36="x","x","")</f>
        <v/>
      </c>
      <c r="N36" s="257" t="str">
        <f>IF('IT-MA'!S36="x","x","")</f>
        <v/>
      </c>
      <c r="O36" s="258" t="str">
        <f>IF('IT-MA'!T36="x","x","")</f>
        <v/>
      </c>
      <c r="P36" s="258" t="str">
        <f>IF('IT-MA'!U36="x","x","")</f>
        <v/>
      </c>
      <c r="Q36" s="258" t="str">
        <f>IF('IT-MA'!V36="x","x","")</f>
        <v/>
      </c>
      <c r="R36" s="259" t="str">
        <f>IF('IT-MA'!W36="x","x","")</f>
        <v/>
      </c>
      <c r="S36" s="257" t="str">
        <f>IF(CIO!S36="x","x","")</f>
        <v/>
      </c>
      <c r="T36" s="258" t="str">
        <f>IF(CIO!T36="x","x","")</f>
        <v/>
      </c>
      <c r="U36" s="258" t="str">
        <f>IF(CIO!U36="x","x","")</f>
        <v/>
      </c>
      <c r="V36" s="258" t="str">
        <f>IF(CIO!V36="x","x","")</f>
        <v/>
      </c>
      <c r="W36" s="259" t="str">
        <f>IF(CIO!W36="x","x","")</f>
        <v/>
      </c>
      <c r="X36" s="260" t="str">
        <f>IF(Kalkulation!X36&gt;0,Kalkulation!X36,"")</f>
        <v/>
      </c>
    </row>
    <row r="37" spans="1:24" ht="57.95" customHeight="1" thickBot="1" x14ac:dyDescent="0.25">
      <c r="A37" s="271"/>
      <c r="B37" s="226">
        <v>27</v>
      </c>
      <c r="C37" s="227" t="str">
        <f>Katalog_Gesamt!C37</f>
        <v>Wie erfolgt während des Projekts und bei Projektende ein Abgleich von Soll- und Istzustand auf den Ebenen Zeit, Geld und Qualität?</v>
      </c>
      <c r="D37" s="257" t="str">
        <f>IF(Geschäftsleitung!S37="x","x","")</f>
        <v/>
      </c>
      <c r="E37" s="258" t="str">
        <f>IF(Geschäftsleitung!T37="x","x","")</f>
        <v/>
      </c>
      <c r="F37" s="258" t="str">
        <f>IF(Geschäftsleitung!U37="x","x","")</f>
        <v/>
      </c>
      <c r="G37" s="258" t="str">
        <f>IF(Geschäftsleitung!V37="x","x","")</f>
        <v/>
      </c>
      <c r="H37" s="259" t="str">
        <f>IF(Geschäftsleitung!W37="x","x","")</f>
        <v/>
      </c>
      <c r="I37" s="257" t="str">
        <f>IF(Fachabteilung!S37="x","x","")</f>
        <v/>
      </c>
      <c r="J37" s="258" t="str">
        <f>IF(Fachabteilung!T37="x","x","")</f>
        <v/>
      </c>
      <c r="K37" s="258" t="str">
        <f>IF(Fachabteilung!U37="x","x","")</f>
        <v/>
      </c>
      <c r="L37" s="258" t="str">
        <f>IF(Fachabteilung!V37="x","x","")</f>
        <v/>
      </c>
      <c r="M37" s="259" t="str">
        <f>IF(Fachabteilung!W37="x","x","")</f>
        <v/>
      </c>
      <c r="N37" s="257" t="str">
        <f>IF('IT-MA'!S37="x","x","")</f>
        <v/>
      </c>
      <c r="O37" s="258" t="str">
        <f>IF('IT-MA'!T37="x","x","")</f>
        <v/>
      </c>
      <c r="P37" s="258" t="str">
        <f>IF('IT-MA'!U37="x","x","")</f>
        <v/>
      </c>
      <c r="Q37" s="258" t="str">
        <f>IF('IT-MA'!V37="x","x","")</f>
        <v/>
      </c>
      <c r="R37" s="259" t="str">
        <f>IF('IT-MA'!W37="x","x","")</f>
        <v/>
      </c>
      <c r="S37" s="257" t="str">
        <f>IF(CIO!S37="x","x","")</f>
        <v/>
      </c>
      <c r="T37" s="258" t="str">
        <f>IF(CIO!T37="x","x","")</f>
        <v/>
      </c>
      <c r="U37" s="258" t="str">
        <f>IF(CIO!U37="x","x","")</f>
        <v/>
      </c>
      <c r="V37" s="258" t="str">
        <f>IF(CIO!V37="x","x","")</f>
        <v/>
      </c>
      <c r="W37" s="259" t="str">
        <f>IF(CIO!W37="x","x","")</f>
        <v/>
      </c>
      <c r="X37" s="260" t="str">
        <f>IF(Kalkulation!X37&gt;0,Kalkulation!X37,"")</f>
        <v/>
      </c>
    </row>
    <row r="38" spans="1:24" ht="57.95" customHeight="1" thickBot="1" x14ac:dyDescent="0.25">
      <c r="A38" s="271"/>
      <c r="B38" s="226">
        <v>28</v>
      </c>
      <c r="C38" s="227" t="str">
        <f>Katalog_Gesamt!C38</f>
        <v>Besteht für das IT-Projektportfoliomanagement ein Framework, das die Vorgehensweise und die Dokumentation des Portfoliomanagements entsprechend definiert?</v>
      </c>
      <c r="D38" s="257" t="str">
        <f>IF(Geschäftsleitung!S38="x","x","")</f>
        <v/>
      </c>
      <c r="E38" s="258" t="str">
        <f>IF(Geschäftsleitung!T38="x","x","")</f>
        <v/>
      </c>
      <c r="F38" s="258" t="str">
        <f>IF(Geschäftsleitung!U38="x","x","")</f>
        <v/>
      </c>
      <c r="G38" s="258" t="str">
        <f>IF(Geschäftsleitung!V38="x","x","")</f>
        <v/>
      </c>
      <c r="H38" s="259" t="str">
        <f>IF(Geschäftsleitung!W38="x","x","")</f>
        <v/>
      </c>
      <c r="I38" s="257" t="str">
        <f>IF(Fachabteilung!S38="x","x","")</f>
        <v/>
      </c>
      <c r="J38" s="258" t="str">
        <f>IF(Fachabteilung!T38="x","x","")</f>
        <v/>
      </c>
      <c r="K38" s="258" t="str">
        <f>IF(Fachabteilung!U38="x","x","")</f>
        <v/>
      </c>
      <c r="L38" s="258" t="str">
        <f>IF(Fachabteilung!V38="x","x","")</f>
        <v/>
      </c>
      <c r="M38" s="259" t="str">
        <f>IF(Fachabteilung!W38="x","x","")</f>
        <v/>
      </c>
      <c r="N38" s="257" t="str">
        <f>IF('IT-MA'!S38="x","x","")</f>
        <v/>
      </c>
      <c r="O38" s="258" t="str">
        <f>IF('IT-MA'!T38="x","x","")</f>
        <v/>
      </c>
      <c r="P38" s="258" t="str">
        <f>IF('IT-MA'!U38="x","x","")</f>
        <v/>
      </c>
      <c r="Q38" s="258" t="str">
        <f>IF('IT-MA'!V38="x","x","")</f>
        <v/>
      </c>
      <c r="R38" s="259" t="str">
        <f>IF('IT-MA'!W38="x","x","")</f>
        <v/>
      </c>
      <c r="S38" s="257" t="str">
        <f>IF(CIO!S38="x","x","")</f>
        <v/>
      </c>
      <c r="T38" s="258" t="str">
        <f>IF(CIO!T38="x","x","")</f>
        <v/>
      </c>
      <c r="U38" s="258" t="str">
        <f>IF(CIO!U38="x","x","")</f>
        <v/>
      </c>
      <c r="V38" s="258" t="str">
        <f>IF(CIO!V38="x","x","")</f>
        <v/>
      </c>
      <c r="W38" s="259" t="str">
        <f>IF(CIO!W38="x","x","")</f>
        <v/>
      </c>
      <c r="X38" s="260" t="str">
        <f>IF(Kalkulation!X38&gt;0,Kalkulation!X38,"")</f>
        <v/>
      </c>
    </row>
    <row r="39" spans="1:24" ht="57.75" customHeight="1" thickBot="1" x14ac:dyDescent="0.25">
      <c r="A39" s="271"/>
      <c r="B39" s="226">
        <v>29</v>
      </c>
      <c r="C39" s="227" t="str">
        <f>Katalog_Gesamt!C39</f>
        <v>Wie wird sichergestellt, dass durch definierte Prozesse für das Projektportfoliomanagement, Projekte bewertet und anschliessend mit der Unternehmens- oder IT-Strategie abgestimmt werden?</v>
      </c>
      <c r="D39" s="257" t="str">
        <f>IF(Geschäftsleitung!S39="x","x","")</f>
        <v/>
      </c>
      <c r="E39" s="258" t="str">
        <f>IF(Geschäftsleitung!T39="x","x","")</f>
        <v/>
      </c>
      <c r="F39" s="258" t="str">
        <f>IF(Geschäftsleitung!U39="x","x","")</f>
        <v/>
      </c>
      <c r="G39" s="258" t="str">
        <f>IF(Geschäftsleitung!V39="x","x","")</f>
        <v/>
      </c>
      <c r="H39" s="259" t="str">
        <f>IF(Geschäftsleitung!W39="x","x","")</f>
        <v/>
      </c>
      <c r="I39" s="257" t="str">
        <f>IF(Fachabteilung!S39="x","x","")</f>
        <v/>
      </c>
      <c r="J39" s="258" t="str">
        <f>IF(Fachabteilung!T39="x","x","")</f>
        <v/>
      </c>
      <c r="K39" s="258" t="str">
        <f>IF(Fachabteilung!U39="x","x","")</f>
        <v/>
      </c>
      <c r="L39" s="258" t="str">
        <f>IF(Fachabteilung!V39="x","x","")</f>
        <v/>
      </c>
      <c r="M39" s="259" t="str">
        <f>IF(Fachabteilung!W39="x","x","")</f>
        <v/>
      </c>
      <c r="N39" s="257" t="str">
        <f>IF('IT-MA'!S39="x","x","")</f>
        <v/>
      </c>
      <c r="O39" s="258" t="str">
        <f>IF('IT-MA'!T39="x","x","")</f>
        <v/>
      </c>
      <c r="P39" s="258" t="str">
        <f>IF('IT-MA'!U39="x","x","")</f>
        <v/>
      </c>
      <c r="Q39" s="258" t="str">
        <f>IF('IT-MA'!V39="x","x","")</f>
        <v/>
      </c>
      <c r="R39" s="259" t="str">
        <f>IF('IT-MA'!W39="x","x","")</f>
        <v/>
      </c>
      <c r="S39" s="257" t="str">
        <f>IF(CIO!S39="x","x","")</f>
        <v/>
      </c>
      <c r="T39" s="258" t="str">
        <f>IF(CIO!T39="x","x","")</f>
        <v/>
      </c>
      <c r="U39" s="258" t="str">
        <f>IF(CIO!U39="x","x","")</f>
        <v/>
      </c>
      <c r="V39" s="258" t="str">
        <f>IF(CIO!V39="x","x","")</f>
        <v/>
      </c>
      <c r="W39" s="259" t="str">
        <f>IF(CIO!W39="x","x","")</f>
        <v/>
      </c>
      <c r="X39" s="260" t="str">
        <f>IF(Kalkulation!X39&gt;0,Kalkulation!X39,"")</f>
        <v/>
      </c>
    </row>
    <row r="40" spans="1:24" x14ac:dyDescent="0.2">
      <c r="D40" s="167"/>
      <c r="E40" s="167"/>
      <c r="F40" s="167"/>
      <c r="G40" s="167"/>
      <c r="H40" s="167"/>
      <c r="I40" s="167"/>
      <c r="J40" s="167"/>
      <c r="K40" s="167"/>
      <c r="L40" s="167"/>
      <c r="M40" s="167"/>
      <c r="N40" s="167"/>
      <c r="O40" s="167"/>
      <c r="P40" s="167"/>
      <c r="Q40" s="167"/>
      <c r="R40" s="167"/>
      <c r="S40" s="167"/>
      <c r="T40" s="167"/>
      <c r="U40" s="167"/>
      <c r="V40" s="167"/>
      <c r="W40" s="167"/>
    </row>
  </sheetData>
  <sheetProtection sheet="1" objects="1" scenarios="1" selectLockedCells="1"/>
  <mergeCells count="9">
    <mergeCell ref="B2:C2"/>
    <mergeCell ref="S9:W9"/>
    <mergeCell ref="A11:A17"/>
    <mergeCell ref="A18:A22"/>
    <mergeCell ref="A23:A34"/>
    <mergeCell ref="A35:A39"/>
    <mergeCell ref="D9:H9"/>
    <mergeCell ref="I9:M9"/>
    <mergeCell ref="N9:R9"/>
  </mergeCells>
  <phoneticPr fontId="6" type="noConversion"/>
  <hyperlinks>
    <hyperlink ref="B2:C2" location="Inhaltsverzeichnis!A1" display="zurück zu Inhaltsverhzeichnis"/>
  </hyperlinks>
  <pageMargins left="0.74803149606299213" right="0.74803149606299213" top="0.98425196850393704" bottom="0.98425196850393704" header="0.51181102362204722" footer="0.51181102362204722"/>
  <pageSetup paperSize="8" scale="78" fitToHeight="0" orientation="portrait" r:id="rId1"/>
  <headerFooter>
    <oddFooter>&amp;L&amp;9BSG Unternehmensberatung&amp;C&amp;9Seite &amp;P / &amp;N&amp;R&amp;9&amp;F / &amp;A</oddFooter>
  </headerFooter>
  <colBreaks count="1" manualBreakCount="1">
    <brk id="24" max="1048575" man="1"/>
  </colBreaks>
  <ignoredErrors>
    <ignoredError sqref="E11:H11 S11:W24 N11:R24 I11:M24 D12:D24 E12:G24 H12:H24 D37:W39 S33:W36 N33:R36 I33:M36 D33:D36 E33:G36 H33:H36 S25:W32 N25:R32 I25:M32 D25:D32 E25:G32 H25:H32" emptyCellReference="1"/>
  </ignoredErrors>
  <drawing r:id="rId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pageSetUpPr fitToPage="1"/>
  </sheetPr>
  <dimension ref="A2:S39"/>
  <sheetViews>
    <sheetView showGridLines="0" zoomScaleNormal="100" zoomScalePageLayoutView="125" workbookViewId="0">
      <pane xSplit="3" ySplit="10" topLeftCell="D11" activePane="bottomRight" state="frozen"/>
      <selection activeCell="Z13" sqref="Z13"/>
      <selection pane="topRight" activeCell="Z13" sqref="Z13"/>
      <selection pane="bottomLeft" activeCell="Z13" sqref="Z13"/>
      <selection pane="bottomRight" activeCell="B2" sqref="B2:C2"/>
    </sheetView>
  </sheetViews>
  <sheetFormatPr defaultColWidth="10.6640625" defaultRowHeight="15" x14ac:dyDescent="0.2"/>
  <cols>
    <col min="1" max="1" width="3.77734375" style="50" customWidth="1"/>
    <col min="2" max="2" width="3.88671875" style="20" customWidth="1"/>
    <col min="3" max="3" width="27.77734375" style="21" customWidth="1"/>
    <col min="4" max="7" width="4" style="20" customWidth="1"/>
    <col min="8" max="8" width="1" style="17" customWidth="1"/>
    <col min="9" max="9" width="27.77734375" style="16" customWidth="1"/>
    <col min="10" max="10" width="1" style="16" customWidth="1"/>
    <col min="11" max="11" width="27.77734375" style="16" customWidth="1"/>
    <col min="12" max="12" width="1" style="16" customWidth="1"/>
    <col min="13" max="13" width="27.77734375" style="16" customWidth="1"/>
    <col min="14" max="14" width="1" style="16" customWidth="1"/>
    <col min="15" max="15" width="27.77734375" style="16" customWidth="1"/>
    <col min="16" max="16" width="1" style="16" customWidth="1"/>
    <col min="17" max="17" width="27.77734375" style="16" customWidth="1"/>
    <col min="18" max="18" width="1" style="17" customWidth="1"/>
    <col min="19" max="19" width="10.6640625" style="17" customWidth="1"/>
    <col min="20" max="16384" width="10.6640625" style="17"/>
  </cols>
  <sheetData>
    <row r="2" spans="1:17" ht="12.75" x14ac:dyDescent="0.2">
      <c r="A2" s="15"/>
      <c r="B2" s="282" t="s">
        <v>316</v>
      </c>
      <c r="C2" s="282"/>
      <c r="D2" s="17"/>
      <c r="E2" s="17"/>
      <c r="F2" s="17"/>
      <c r="G2" s="17"/>
      <c r="I2" s="17"/>
    </row>
    <row r="3" spans="1:17" x14ac:dyDescent="0.2">
      <c r="B3" s="18"/>
      <c r="C3" s="19"/>
      <c r="D3" s="19"/>
      <c r="E3" s="19"/>
      <c r="F3" s="19"/>
      <c r="G3" s="19"/>
      <c r="H3" s="19"/>
      <c r="I3" s="19"/>
    </row>
    <row r="4" spans="1:17" x14ac:dyDescent="0.2">
      <c r="B4" s="18"/>
      <c r="C4" s="19"/>
      <c r="D4" s="19"/>
      <c r="E4" s="19"/>
      <c r="F4" s="19"/>
      <c r="G4" s="19"/>
      <c r="H4" s="19"/>
      <c r="I4" s="19"/>
    </row>
    <row r="5" spans="1:17" x14ac:dyDescent="0.2">
      <c r="B5" s="18"/>
      <c r="C5" s="19"/>
      <c r="D5" s="19"/>
      <c r="E5" s="19"/>
      <c r="F5" s="19"/>
      <c r="G5" s="19"/>
      <c r="H5" s="19"/>
      <c r="I5" s="19"/>
    </row>
    <row r="6" spans="1:17" ht="20.25" x14ac:dyDescent="0.2">
      <c r="B6" s="283" t="s">
        <v>31</v>
      </c>
      <c r="C6" s="283"/>
      <c r="D6" s="283"/>
      <c r="E6" s="283"/>
      <c r="F6" s="283"/>
      <c r="G6" s="283"/>
      <c r="H6" s="283"/>
      <c r="I6" s="283"/>
      <c r="M6" s="16" t="s">
        <v>23</v>
      </c>
    </row>
    <row r="7" spans="1:17" ht="15" customHeight="1" x14ac:dyDescent="0.2">
      <c r="B7" s="41"/>
      <c r="C7" s="41"/>
      <c r="D7" s="41"/>
      <c r="E7" s="41"/>
      <c r="F7" s="41"/>
      <c r="G7" s="41"/>
      <c r="H7" s="41"/>
      <c r="I7" s="41"/>
    </row>
    <row r="8" spans="1:17" ht="15.75" thickBot="1" x14ac:dyDescent="0.25"/>
    <row r="9" spans="1:17" s="124" customFormat="1" ht="42.95" customHeight="1" thickBot="1" x14ac:dyDescent="0.25">
      <c r="A9" s="208"/>
      <c r="B9" s="103" t="s">
        <v>315</v>
      </c>
      <c r="C9" s="103" t="s">
        <v>0</v>
      </c>
      <c r="D9" s="279" t="s">
        <v>11</v>
      </c>
      <c r="E9" s="280"/>
      <c r="F9" s="280"/>
      <c r="G9" s="281"/>
      <c r="I9" s="126" t="s">
        <v>154</v>
      </c>
      <c r="J9" s="127"/>
      <c r="K9" s="126" t="s">
        <v>4</v>
      </c>
      <c r="L9" s="127"/>
      <c r="M9" s="126" t="s">
        <v>5</v>
      </c>
      <c r="N9" s="127"/>
      <c r="O9" s="126" t="s">
        <v>6</v>
      </c>
      <c r="P9" s="127"/>
      <c r="Q9" s="126" t="s">
        <v>155</v>
      </c>
    </row>
    <row r="10" spans="1:17" ht="17.850000000000001" customHeight="1" thickBot="1" x14ac:dyDescent="0.25">
      <c r="A10" s="209"/>
      <c r="B10" s="129"/>
      <c r="C10" s="129"/>
      <c r="D10" s="23" t="s">
        <v>12</v>
      </c>
      <c r="E10" s="24" t="s">
        <v>13</v>
      </c>
      <c r="F10" s="24" t="s">
        <v>1</v>
      </c>
      <c r="G10" s="25" t="s">
        <v>24</v>
      </c>
      <c r="I10" s="26" t="s">
        <v>14</v>
      </c>
      <c r="J10" s="22"/>
      <c r="K10" s="26" t="s">
        <v>15</v>
      </c>
      <c r="L10" s="22"/>
      <c r="M10" s="207" t="s">
        <v>16</v>
      </c>
      <c r="N10" s="22"/>
      <c r="O10" s="207" t="s">
        <v>22</v>
      </c>
      <c r="P10" s="22"/>
      <c r="Q10" s="207" t="s">
        <v>17</v>
      </c>
    </row>
    <row r="11" spans="1:17" ht="281.25" thickBot="1" x14ac:dyDescent="0.25">
      <c r="A11" s="284" t="s">
        <v>104</v>
      </c>
      <c r="B11" s="28">
        <v>1</v>
      </c>
      <c r="C11" s="212" t="s">
        <v>306</v>
      </c>
      <c r="D11" s="80" t="s">
        <v>7</v>
      </c>
      <c r="E11" s="81"/>
      <c r="F11" s="81" t="s">
        <v>7</v>
      </c>
      <c r="G11" s="82" t="s">
        <v>7</v>
      </c>
      <c r="I11" s="218" t="s">
        <v>35</v>
      </c>
      <c r="K11" s="218" t="s">
        <v>196</v>
      </c>
      <c r="M11" s="42" t="s">
        <v>112</v>
      </c>
      <c r="O11" s="42" t="s">
        <v>197</v>
      </c>
      <c r="Q11" s="42" t="s">
        <v>198</v>
      </c>
    </row>
    <row r="12" spans="1:17" ht="408.75" thickBot="1" x14ac:dyDescent="0.25">
      <c r="A12" s="285"/>
      <c r="B12" s="28">
        <v>2</v>
      </c>
      <c r="C12" s="212" t="s">
        <v>172</v>
      </c>
      <c r="D12" s="80" t="s">
        <v>7</v>
      </c>
      <c r="E12" s="81" t="s">
        <v>7</v>
      </c>
      <c r="F12" s="81"/>
      <c r="G12" s="82" t="s">
        <v>7</v>
      </c>
      <c r="I12" s="42" t="s">
        <v>199</v>
      </c>
      <c r="K12" s="42" t="s">
        <v>200</v>
      </c>
      <c r="M12" s="42" t="s">
        <v>201</v>
      </c>
      <c r="O12" s="42" t="s">
        <v>202</v>
      </c>
      <c r="Q12" s="42" t="s">
        <v>203</v>
      </c>
    </row>
    <row r="13" spans="1:17" ht="192" thickBot="1" x14ac:dyDescent="0.25">
      <c r="A13" s="285"/>
      <c r="B13" s="28">
        <v>3</v>
      </c>
      <c r="C13" s="212" t="s">
        <v>113</v>
      </c>
      <c r="D13" s="80" t="s">
        <v>7</v>
      </c>
      <c r="E13" s="81"/>
      <c r="F13" s="81"/>
      <c r="G13" s="82" t="s">
        <v>7</v>
      </c>
      <c r="I13" s="42" t="s">
        <v>178</v>
      </c>
      <c r="K13" s="42" t="s">
        <v>204</v>
      </c>
      <c r="M13" s="42" t="s">
        <v>205</v>
      </c>
      <c r="O13" s="42" t="s">
        <v>292</v>
      </c>
      <c r="Q13" s="42" t="s">
        <v>298</v>
      </c>
    </row>
    <row r="14" spans="1:17" ht="116.25" customHeight="1" thickBot="1" x14ac:dyDescent="0.25">
      <c r="A14" s="285"/>
      <c r="B14" s="28">
        <v>4</v>
      </c>
      <c r="C14" s="212" t="s">
        <v>101</v>
      </c>
      <c r="D14" s="80" t="s">
        <v>7</v>
      </c>
      <c r="E14" s="81"/>
      <c r="F14" s="81"/>
      <c r="G14" s="82" t="s">
        <v>7</v>
      </c>
      <c r="I14" s="42" t="s">
        <v>36</v>
      </c>
      <c r="K14" s="42" t="s">
        <v>37</v>
      </c>
      <c r="M14" s="42" t="s">
        <v>187</v>
      </c>
      <c r="O14" s="42" t="s">
        <v>207</v>
      </c>
      <c r="Q14" s="42" t="s">
        <v>186</v>
      </c>
    </row>
    <row r="15" spans="1:17" ht="141" thickBot="1" x14ac:dyDescent="0.25">
      <c r="A15" s="285"/>
      <c r="B15" s="28">
        <v>5</v>
      </c>
      <c r="C15" s="212" t="s">
        <v>60</v>
      </c>
      <c r="D15" s="80" t="s">
        <v>7</v>
      </c>
      <c r="E15" s="81" t="s">
        <v>7</v>
      </c>
      <c r="F15" s="81"/>
      <c r="G15" s="82" t="s">
        <v>7</v>
      </c>
      <c r="I15" s="42" t="s">
        <v>25</v>
      </c>
      <c r="K15" s="42" t="s">
        <v>38</v>
      </c>
      <c r="M15" s="42" t="s">
        <v>39</v>
      </c>
      <c r="O15" s="42" t="s">
        <v>208</v>
      </c>
      <c r="Q15" s="42" t="s">
        <v>42</v>
      </c>
    </row>
    <row r="16" spans="1:17" ht="319.5" thickBot="1" x14ac:dyDescent="0.25">
      <c r="A16" s="285"/>
      <c r="B16" s="105">
        <v>6</v>
      </c>
      <c r="C16" s="212" t="s">
        <v>206</v>
      </c>
      <c r="D16" s="80" t="s">
        <v>7</v>
      </c>
      <c r="E16" s="81"/>
      <c r="F16" s="81"/>
      <c r="G16" s="82" t="s">
        <v>7</v>
      </c>
      <c r="I16" s="42" t="s">
        <v>179</v>
      </c>
      <c r="K16" s="42" t="s">
        <v>209</v>
      </c>
      <c r="M16" s="42" t="s">
        <v>210</v>
      </c>
      <c r="O16" s="42" t="s">
        <v>211</v>
      </c>
      <c r="Q16" s="42" t="s">
        <v>212</v>
      </c>
    </row>
    <row r="17" spans="1:19" ht="204.75" thickBot="1" x14ac:dyDescent="0.25">
      <c r="A17" s="286"/>
      <c r="B17" s="210">
        <v>7</v>
      </c>
      <c r="C17" s="213" t="s">
        <v>307</v>
      </c>
      <c r="D17" s="80"/>
      <c r="E17" s="81" t="s">
        <v>7</v>
      </c>
      <c r="F17" s="81"/>
      <c r="G17" s="82" t="s">
        <v>7</v>
      </c>
      <c r="I17" s="42" t="s">
        <v>213</v>
      </c>
      <c r="K17" s="42" t="s">
        <v>295</v>
      </c>
      <c r="M17" s="42" t="s">
        <v>214</v>
      </c>
      <c r="O17" s="42" t="s">
        <v>215</v>
      </c>
      <c r="Q17" s="42" t="s">
        <v>216</v>
      </c>
    </row>
    <row r="18" spans="1:19" ht="268.5" thickBot="1" x14ac:dyDescent="0.25">
      <c r="A18" s="287" t="s">
        <v>105</v>
      </c>
      <c r="B18" s="228">
        <v>8</v>
      </c>
      <c r="C18" s="108" t="s">
        <v>308</v>
      </c>
      <c r="D18" s="80" t="s">
        <v>7</v>
      </c>
      <c r="E18" s="81" t="s">
        <v>7</v>
      </c>
      <c r="F18" s="81"/>
      <c r="G18" s="82" t="s">
        <v>7</v>
      </c>
      <c r="I18" s="42" t="s">
        <v>180</v>
      </c>
      <c r="K18" s="42" t="s">
        <v>181</v>
      </c>
      <c r="M18" s="42" t="s">
        <v>182</v>
      </c>
      <c r="O18" s="42" t="s">
        <v>217</v>
      </c>
      <c r="Q18" s="42" t="s">
        <v>218</v>
      </c>
    </row>
    <row r="19" spans="1:19" ht="90" thickBot="1" x14ac:dyDescent="0.25">
      <c r="A19" s="288"/>
      <c r="B19" s="29">
        <v>9</v>
      </c>
      <c r="C19" s="108" t="s">
        <v>61</v>
      </c>
      <c r="D19" s="80"/>
      <c r="E19" s="81" t="s">
        <v>7</v>
      </c>
      <c r="F19" s="81"/>
      <c r="G19" s="82" t="s">
        <v>7</v>
      </c>
      <c r="I19" s="42" t="s">
        <v>219</v>
      </c>
      <c r="K19" s="42" t="s">
        <v>45</v>
      </c>
      <c r="M19" s="42" t="s">
        <v>220</v>
      </c>
      <c r="O19" s="42" t="s">
        <v>221</v>
      </c>
      <c r="Q19" s="42" t="s">
        <v>222</v>
      </c>
    </row>
    <row r="20" spans="1:19" ht="128.25" thickBot="1" x14ac:dyDescent="0.25">
      <c r="A20" s="288"/>
      <c r="B20" s="99">
        <v>10</v>
      </c>
      <c r="C20" s="108" t="s">
        <v>33</v>
      </c>
      <c r="D20" s="80"/>
      <c r="E20" s="81"/>
      <c r="F20" s="81" t="s">
        <v>7</v>
      </c>
      <c r="G20" s="82" t="s">
        <v>7</v>
      </c>
      <c r="I20" s="42" t="s">
        <v>47</v>
      </c>
      <c r="K20" s="42" t="s">
        <v>223</v>
      </c>
      <c r="M20" s="53" t="s">
        <v>224</v>
      </c>
      <c r="O20" s="42" t="s">
        <v>225</v>
      </c>
      <c r="Q20" s="42" t="s">
        <v>226</v>
      </c>
      <c r="S20" s="31"/>
    </row>
    <row r="21" spans="1:19" ht="141.75" customHeight="1" thickBot="1" x14ac:dyDescent="0.25">
      <c r="A21" s="288"/>
      <c r="B21" s="228">
        <v>11</v>
      </c>
      <c r="C21" s="108" t="s">
        <v>62</v>
      </c>
      <c r="D21" s="80"/>
      <c r="E21" s="81" t="s">
        <v>7</v>
      </c>
      <c r="F21" s="81" t="s">
        <v>7</v>
      </c>
      <c r="G21" s="82" t="s">
        <v>7</v>
      </c>
      <c r="I21" s="42" t="s">
        <v>227</v>
      </c>
      <c r="K21" s="42" t="s">
        <v>228</v>
      </c>
      <c r="M21" s="42" t="s">
        <v>100</v>
      </c>
      <c r="O21" s="42" t="s">
        <v>194</v>
      </c>
      <c r="Q21" s="42" t="s">
        <v>296</v>
      </c>
    </row>
    <row r="22" spans="1:19" ht="102.75" thickBot="1" x14ac:dyDescent="0.25">
      <c r="A22" s="289"/>
      <c r="B22" s="228">
        <v>12</v>
      </c>
      <c r="C22" s="214" t="s">
        <v>229</v>
      </c>
      <c r="D22" s="80"/>
      <c r="E22" s="81" t="s">
        <v>7</v>
      </c>
      <c r="F22" s="81"/>
      <c r="G22" s="82" t="s">
        <v>7</v>
      </c>
      <c r="I22" s="42" t="s">
        <v>230</v>
      </c>
      <c r="K22" s="42" t="s">
        <v>231</v>
      </c>
      <c r="M22" s="42" t="s">
        <v>188</v>
      </c>
      <c r="O22" s="42" t="s">
        <v>189</v>
      </c>
      <c r="Q22" s="42" t="s">
        <v>232</v>
      </c>
    </row>
    <row r="23" spans="1:19" ht="128.25" thickBot="1" x14ac:dyDescent="0.25">
      <c r="A23" s="290" t="s">
        <v>106</v>
      </c>
      <c r="B23" s="32">
        <v>13</v>
      </c>
      <c r="C23" s="215" t="s">
        <v>64</v>
      </c>
      <c r="D23" s="80"/>
      <c r="E23" s="81"/>
      <c r="F23" s="81" t="s">
        <v>7</v>
      </c>
      <c r="G23" s="82" t="s">
        <v>7</v>
      </c>
      <c r="I23" s="42" t="s">
        <v>233</v>
      </c>
      <c r="K23" s="42" t="s">
        <v>82</v>
      </c>
      <c r="M23" s="42" t="s">
        <v>50</v>
      </c>
      <c r="O23" s="42" t="s">
        <v>234</v>
      </c>
      <c r="Q23" s="42" t="s">
        <v>235</v>
      </c>
    </row>
    <row r="24" spans="1:19" ht="204.75" thickBot="1" x14ac:dyDescent="0.25">
      <c r="A24" s="291"/>
      <c r="B24" s="32">
        <v>14</v>
      </c>
      <c r="C24" s="215" t="s">
        <v>65</v>
      </c>
      <c r="D24" s="80"/>
      <c r="E24" s="81"/>
      <c r="F24" s="81" t="s">
        <v>7</v>
      </c>
      <c r="G24" s="82" t="s">
        <v>7</v>
      </c>
      <c r="I24" s="42" t="s">
        <v>83</v>
      </c>
      <c r="K24" s="42" t="s">
        <v>236</v>
      </c>
      <c r="M24" s="42" t="s">
        <v>237</v>
      </c>
      <c r="O24" s="42" t="s">
        <v>238</v>
      </c>
      <c r="Q24" s="42" t="s">
        <v>239</v>
      </c>
    </row>
    <row r="25" spans="1:19" ht="179.25" thickBot="1" x14ac:dyDescent="0.25">
      <c r="A25" s="291"/>
      <c r="B25" s="100">
        <v>15</v>
      </c>
      <c r="C25" s="215" t="s">
        <v>66</v>
      </c>
      <c r="D25" s="80"/>
      <c r="E25" s="81"/>
      <c r="F25" s="81" t="s">
        <v>7</v>
      </c>
      <c r="G25" s="82" t="s">
        <v>7</v>
      </c>
      <c r="I25" s="42" t="s">
        <v>28</v>
      </c>
      <c r="K25" s="42" t="s">
        <v>240</v>
      </c>
      <c r="M25" s="42" t="s">
        <v>241</v>
      </c>
      <c r="O25" s="42" t="s">
        <v>293</v>
      </c>
      <c r="Q25" s="42" t="s">
        <v>242</v>
      </c>
    </row>
    <row r="26" spans="1:19" ht="102.75" thickBot="1" x14ac:dyDescent="0.25">
      <c r="A26" s="291"/>
      <c r="B26" s="211">
        <v>16</v>
      </c>
      <c r="C26" s="215" t="s">
        <v>190</v>
      </c>
      <c r="D26" s="80"/>
      <c r="E26" s="81"/>
      <c r="F26" s="81" t="s">
        <v>7</v>
      </c>
      <c r="G26" s="82" t="s">
        <v>7</v>
      </c>
      <c r="I26" s="42" t="s">
        <v>243</v>
      </c>
      <c r="K26" s="42" t="s">
        <v>41</v>
      </c>
      <c r="M26" s="42" t="s">
        <v>244</v>
      </c>
      <c r="O26" s="42" t="s">
        <v>245</v>
      </c>
      <c r="Q26" s="42" t="s">
        <v>246</v>
      </c>
    </row>
    <row r="27" spans="1:19" ht="239.25" customHeight="1" thickBot="1" x14ac:dyDescent="0.25">
      <c r="A27" s="291"/>
      <c r="B27" s="211">
        <v>17</v>
      </c>
      <c r="C27" s="97" t="s">
        <v>67</v>
      </c>
      <c r="D27" s="80"/>
      <c r="E27" s="81"/>
      <c r="F27" s="81" t="s">
        <v>7</v>
      </c>
      <c r="G27" s="82" t="s">
        <v>7</v>
      </c>
      <c r="I27" s="42" t="s">
        <v>52</v>
      </c>
      <c r="K27" s="42" t="s">
        <v>247</v>
      </c>
      <c r="M27" s="42" t="s">
        <v>248</v>
      </c>
      <c r="O27" s="42" t="s">
        <v>294</v>
      </c>
      <c r="Q27" s="42" t="s">
        <v>249</v>
      </c>
    </row>
    <row r="28" spans="1:19" ht="192" thickBot="1" x14ac:dyDescent="0.25">
      <c r="A28" s="291"/>
      <c r="B28" s="211">
        <v>18</v>
      </c>
      <c r="C28" s="215" t="s">
        <v>68</v>
      </c>
      <c r="D28" s="80"/>
      <c r="E28" s="81"/>
      <c r="F28" s="81" t="s">
        <v>7</v>
      </c>
      <c r="G28" s="82" t="s">
        <v>7</v>
      </c>
      <c r="I28" s="53" t="s">
        <v>250</v>
      </c>
      <c r="J28" s="54"/>
      <c r="K28" s="53" t="s">
        <v>251</v>
      </c>
      <c r="L28" s="54"/>
      <c r="M28" s="53" t="s">
        <v>252</v>
      </c>
      <c r="N28" s="54"/>
      <c r="O28" s="53" t="s">
        <v>291</v>
      </c>
      <c r="P28" s="54"/>
      <c r="Q28" s="53" t="s">
        <v>253</v>
      </c>
    </row>
    <row r="29" spans="1:19" ht="192" thickBot="1" x14ac:dyDescent="0.25">
      <c r="A29" s="291"/>
      <c r="B29" s="32">
        <v>19</v>
      </c>
      <c r="C29" s="215" t="s">
        <v>69</v>
      </c>
      <c r="D29" s="80"/>
      <c r="E29" s="81"/>
      <c r="F29" s="81" t="s">
        <v>7</v>
      </c>
      <c r="G29" s="82" t="s">
        <v>7</v>
      </c>
      <c r="I29" s="42" t="s">
        <v>254</v>
      </c>
      <c r="K29" s="42" t="s">
        <v>90</v>
      </c>
      <c r="M29" s="42" t="s">
        <v>255</v>
      </c>
      <c r="O29" s="42" t="s">
        <v>195</v>
      </c>
      <c r="Q29" s="42" t="s">
        <v>256</v>
      </c>
    </row>
    <row r="30" spans="1:19" ht="217.5" thickBot="1" x14ac:dyDescent="0.25">
      <c r="A30" s="291"/>
      <c r="B30" s="32">
        <v>20</v>
      </c>
      <c r="C30" s="215" t="s">
        <v>70</v>
      </c>
      <c r="D30" s="80"/>
      <c r="E30" s="81" t="s">
        <v>7</v>
      </c>
      <c r="F30" s="81"/>
      <c r="G30" s="82" t="s">
        <v>7</v>
      </c>
      <c r="I30" s="42" t="s">
        <v>257</v>
      </c>
      <c r="K30" s="42" t="s">
        <v>54</v>
      </c>
      <c r="M30" s="42" t="s">
        <v>258</v>
      </c>
      <c r="O30" s="42" t="s">
        <v>259</v>
      </c>
      <c r="Q30" s="42" t="s">
        <v>260</v>
      </c>
    </row>
    <row r="31" spans="1:19" ht="230.25" thickBot="1" x14ac:dyDescent="0.25">
      <c r="A31" s="291"/>
      <c r="B31" s="32">
        <v>21</v>
      </c>
      <c r="C31" s="215" t="s">
        <v>71</v>
      </c>
      <c r="D31" s="80"/>
      <c r="E31" s="81"/>
      <c r="F31" s="81" t="s">
        <v>7</v>
      </c>
      <c r="G31" s="82" t="s">
        <v>7</v>
      </c>
      <c r="I31" s="42" t="s">
        <v>261</v>
      </c>
      <c r="K31" s="42" t="s">
        <v>262</v>
      </c>
      <c r="M31" s="42" t="s">
        <v>263</v>
      </c>
      <c r="O31" s="42" t="s">
        <v>191</v>
      </c>
      <c r="Q31" s="42" t="s">
        <v>264</v>
      </c>
    </row>
    <row r="32" spans="1:19" ht="141" thickBot="1" x14ac:dyDescent="0.25">
      <c r="A32" s="291"/>
      <c r="B32" s="100">
        <v>22</v>
      </c>
      <c r="C32" s="215" t="s">
        <v>72</v>
      </c>
      <c r="D32" s="80"/>
      <c r="E32" s="81"/>
      <c r="F32" s="81" t="s">
        <v>7</v>
      </c>
      <c r="G32" s="82" t="s">
        <v>7</v>
      </c>
      <c r="I32" s="42" t="s">
        <v>265</v>
      </c>
      <c r="K32" s="42" t="s">
        <v>266</v>
      </c>
      <c r="M32" s="42" t="s">
        <v>55</v>
      </c>
      <c r="O32" s="42" t="s">
        <v>267</v>
      </c>
      <c r="Q32" s="42" t="s">
        <v>268</v>
      </c>
    </row>
    <row r="33" spans="1:17" ht="243" thickBot="1" x14ac:dyDescent="0.25">
      <c r="A33" s="291"/>
      <c r="B33" s="211">
        <v>23</v>
      </c>
      <c r="C33" s="215" t="s">
        <v>98</v>
      </c>
      <c r="D33" s="80"/>
      <c r="E33" s="81"/>
      <c r="F33" s="81" t="s">
        <v>7</v>
      </c>
      <c r="G33" s="82" t="s">
        <v>7</v>
      </c>
      <c r="I33" s="42" t="s">
        <v>56</v>
      </c>
      <c r="K33" s="42" t="s">
        <v>269</v>
      </c>
      <c r="M33" s="42" t="s">
        <v>270</v>
      </c>
      <c r="O33" s="42" t="s">
        <v>271</v>
      </c>
      <c r="Q33" s="42" t="s">
        <v>272</v>
      </c>
    </row>
    <row r="34" spans="1:17" ht="230.25" thickBot="1" x14ac:dyDescent="0.25">
      <c r="A34" s="292"/>
      <c r="B34" s="32">
        <v>24</v>
      </c>
      <c r="C34" s="216" t="s">
        <v>34</v>
      </c>
      <c r="D34" s="80"/>
      <c r="E34" s="81"/>
      <c r="F34" s="81" t="s">
        <v>7</v>
      </c>
      <c r="G34" s="82" t="s">
        <v>7</v>
      </c>
      <c r="I34" s="42" t="s">
        <v>29</v>
      </c>
      <c r="K34" s="42" t="s">
        <v>273</v>
      </c>
      <c r="M34" s="42" t="s">
        <v>183</v>
      </c>
      <c r="O34" s="42" t="s">
        <v>274</v>
      </c>
      <c r="Q34" s="42" t="s">
        <v>275</v>
      </c>
    </row>
    <row r="35" spans="1:17" ht="153.75" thickBot="1" x14ac:dyDescent="0.25">
      <c r="A35" s="277" t="s">
        <v>107</v>
      </c>
      <c r="B35" s="34">
        <v>25</v>
      </c>
      <c r="C35" s="217" t="s">
        <v>73</v>
      </c>
      <c r="D35" s="80" t="s">
        <v>7</v>
      </c>
      <c r="E35" s="81"/>
      <c r="F35" s="81" t="s">
        <v>7</v>
      </c>
      <c r="G35" s="82" t="s">
        <v>7</v>
      </c>
      <c r="I35" s="42" t="s">
        <v>93</v>
      </c>
      <c r="K35" s="42" t="s">
        <v>276</v>
      </c>
      <c r="M35" s="42" t="s">
        <v>277</v>
      </c>
      <c r="O35" s="42" t="s">
        <v>289</v>
      </c>
      <c r="Q35" s="42" t="s">
        <v>184</v>
      </c>
    </row>
    <row r="36" spans="1:17" ht="115.5" thickBot="1" x14ac:dyDescent="0.25">
      <c r="A36" s="277"/>
      <c r="B36" s="34">
        <v>26</v>
      </c>
      <c r="C36" s="217" t="s">
        <v>74</v>
      </c>
      <c r="D36" s="80" t="s">
        <v>7</v>
      </c>
      <c r="E36" s="81" t="s">
        <v>7</v>
      </c>
      <c r="F36" s="81" t="s">
        <v>7</v>
      </c>
      <c r="G36" s="82" t="s">
        <v>7</v>
      </c>
      <c r="I36" s="42" t="s">
        <v>278</v>
      </c>
      <c r="K36" s="42" t="s">
        <v>94</v>
      </c>
      <c r="M36" s="42" t="s">
        <v>95</v>
      </c>
      <c r="O36" s="42" t="s">
        <v>118</v>
      </c>
      <c r="Q36" s="42" t="s">
        <v>57</v>
      </c>
    </row>
    <row r="37" spans="1:17" ht="115.5" thickBot="1" x14ac:dyDescent="0.25">
      <c r="A37" s="277"/>
      <c r="B37" s="34">
        <v>27</v>
      </c>
      <c r="C37" s="217" t="s">
        <v>99</v>
      </c>
      <c r="D37" s="80" t="s">
        <v>7</v>
      </c>
      <c r="E37" s="81" t="s">
        <v>7</v>
      </c>
      <c r="F37" s="81" t="s">
        <v>7</v>
      </c>
      <c r="G37" s="82" t="s">
        <v>7</v>
      </c>
      <c r="I37" s="42" t="s">
        <v>279</v>
      </c>
      <c r="K37" s="42" t="s">
        <v>280</v>
      </c>
      <c r="M37" s="42" t="s">
        <v>192</v>
      </c>
      <c r="O37" s="42" t="s">
        <v>281</v>
      </c>
      <c r="Q37" s="42" t="s">
        <v>282</v>
      </c>
    </row>
    <row r="38" spans="1:17" ht="153.75" thickBot="1" x14ac:dyDescent="0.25">
      <c r="A38" s="277"/>
      <c r="B38" s="101">
        <v>28</v>
      </c>
      <c r="C38" s="217" t="s">
        <v>75</v>
      </c>
      <c r="D38" s="80" t="s">
        <v>7</v>
      </c>
      <c r="E38" s="81" t="s">
        <v>7</v>
      </c>
      <c r="F38" s="81"/>
      <c r="G38" s="82" t="s">
        <v>7</v>
      </c>
      <c r="I38" s="42" t="s">
        <v>283</v>
      </c>
      <c r="K38" s="42" t="s">
        <v>284</v>
      </c>
      <c r="M38" s="42" t="s">
        <v>285</v>
      </c>
      <c r="O38" s="42" t="s">
        <v>290</v>
      </c>
      <c r="Q38" s="42" t="s">
        <v>184</v>
      </c>
    </row>
    <row r="39" spans="1:17" ht="141" thickBot="1" x14ac:dyDescent="0.25">
      <c r="A39" s="278"/>
      <c r="B39" s="229">
        <v>29</v>
      </c>
      <c r="C39" s="217" t="s">
        <v>193</v>
      </c>
      <c r="D39" s="80" t="s">
        <v>7</v>
      </c>
      <c r="E39" s="81"/>
      <c r="F39" s="81"/>
      <c r="G39" s="82" t="s">
        <v>7</v>
      </c>
      <c r="I39" s="42" t="s">
        <v>286</v>
      </c>
      <c r="K39" s="42" t="s">
        <v>297</v>
      </c>
      <c r="M39" s="42" t="s">
        <v>287</v>
      </c>
      <c r="O39" s="42" t="s">
        <v>288</v>
      </c>
      <c r="Q39" s="42" t="s">
        <v>185</v>
      </c>
    </row>
  </sheetData>
  <sheetProtection sheet="1" objects="1" scenarios="1" selectLockedCells="1"/>
  <mergeCells count="7">
    <mergeCell ref="A35:A39"/>
    <mergeCell ref="D9:G9"/>
    <mergeCell ref="B2:C2"/>
    <mergeCell ref="B6:I6"/>
    <mergeCell ref="A11:A17"/>
    <mergeCell ref="A18:A22"/>
    <mergeCell ref="A23:A34"/>
  </mergeCells>
  <phoneticPr fontId="6" type="noConversion"/>
  <hyperlinks>
    <hyperlink ref="B2:C2" location="Inhaltsverzeichnis!A1" display="zurück zum Inhaltsverzeichnis"/>
  </hyperlinks>
  <pageMargins left="0.74803149606299213" right="0.70866141732283472" top="0.59055118110236227" bottom="0.47244094488188981" header="0.27559055118110237" footer="0.27559055118110237"/>
  <pageSetup paperSize="8" scale="76" fitToHeight="0" orientation="landscape" r:id="rId1"/>
  <headerFooter>
    <oddFooter>&amp;L&amp;9BSG Unternehmensberatung&amp;C&amp;9Seite &amp;P / &amp;N&amp;R&amp;9&amp;F / &amp;A</oddFooter>
  </headerFooter>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tt2" filterMode="1" enableFormatConditionsCalculation="0">
    <pageSetUpPr fitToPage="1"/>
  </sheetPr>
  <dimension ref="A1:Y51"/>
  <sheetViews>
    <sheetView showGridLines="0" zoomScaleNormal="100" workbookViewId="0">
      <pane xSplit="8" ySplit="10" topLeftCell="O11" activePane="bottomRight" state="frozen"/>
      <selection pane="topRight" activeCell="I1" sqref="I1"/>
      <selection pane="bottomLeft" activeCell="A11" sqref="A11"/>
      <selection pane="bottomRight" activeCell="B2" sqref="B2:C2"/>
    </sheetView>
  </sheetViews>
  <sheetFormatPr defaultColWidth="11.5546875" defaultRowHeight="15" x14ac:dyDescent="0.2"/>
  <cols>
    <col min="1" max="1" width="3.77734375" style="50" customWidth="1"/>
    <col min="2" max="2" width="3.88671875" style="37" customWidth="1"/>
    <col min="3" max="3" width="27.77734375" style="38" customWidth="1"/>
    <col min="4" max="4" width="7.77734375" style="20" customWidth="1"/>
    <col min="5" max="5" width="7.77734375" style="20" hidden="1" customWidth="1"/>
    <col min="6" max="6" width="7.109375" style="20" hidden="1" customWidth="1"/>
    <col min="7" max="7" width="8.5546875" style="20" hidden="1" customWidth="1"/>
    <col min="8" max="8" width="1" style="37" customWidth="1"/>
    <col min="9" max="9" width="30.44140625" style="39" customWidth="1"/>
    <col min="10" max="10" width="1" style="174" customWidth="1"/>
    <col min="11" max="11" width="30.44140625" style="39" customWidth="1"/>
    <col min="12" max="12" width="1" style="174" customWidth="1"/>
    <col min="13" max="13" width="30.44140625" style="39" customWidth="1"/>
    <col min="14" max="14" width="1" style="174" customWidth="1"/>
    <col min="15" max="15" width="30.44140625" style="39" customWidth="1"/>
    <col min="16" max="16" width="1" style="174" customWidth="1"/>
    <col min="17" max="17" width="30.44140625" style="39" customWidth="1"/>
    <col min="18" max="18" width="1" style="74" customWidth="1"/>
    <col min="19" max="23" width="3" style="20" customWidth="1"/>
    <col min="24" max="24" width="1" style="74" customWidth="1"/>
    <col min="25" max="25" width="41.109375" style="37" customWidth="1"/>
    <col min="26" max="16384" width="11.5546875" style="37"/>
  </cols>
  <sheetData>
    <row r="1" spans="1:25" ht="15" customHeight="1" x14ac:dyDescent="0.2"/>
    <row r="2" spans="1:25" ht="15" customHeight="1" x14ac:dyDescent="0.2">
      <c r="A2" s="15"/>
      <c r="B2" s="276" t="s">
        <v>317</v>
      </c>
      <c r="C2" s="276"/>
    </row>
    <row r="3" spans="1:25" ht="15" customHeight="1" x14ac:dyDescent="0.2"/>
    <row r="4" spans="1:25" ht="15" customHeight="1" x14ac:dyDescent="0.2"/>
    <row r="5" spans="1:25" ht="15" customHeight="1" x14ac:dyDescent="0.2"/>
    <row r="6" spans="1:25" ht="20.25" customHeight="1" x14ac:dyDescent="0.3">
      <c r="B6" s="117" t="s">
        <v>304</v>
      </c>
    </row>
    <row r="7" spans="1:25" ht="15" customHeight="1" x14ac:dyDescent="0.2"/>
    <row r="8" spans="1:25" ht="15" customHeight="1" thickBot="1" x14ac:dyDescent="0.25"/>
    <row r="9" spans="1:25" s="124" customFormat="1" ht="42.95" customHeight="1" thickBot="1" x14ac:dyDescent="0.25">
      <c r="A9" s="125"/>
      <c r="B9" s="103" t="s">
        <v>315</v>
      </c>
      <c r="C9" s="122" t="s">
        <v>0</v>
      </c>
      <c r="D9" s="302" t="s">
        <v>11</v>
      </c>
      <c r="E9" s="303"/>
      <c r="F9" s="303"/>
      <c r="G9" s="304"/>
      <c r="I9" s="126" t="s">
        <v>154</v>
      </c>
      <c r="J9" s="175"/>
      <c r="K9" s="126" t="s">
        <v>4</v>
      </c>
      <c r="L9" s="175"/>
      <c r="M9" s="126" t="s">
        <v>5</v>
      </c>
      <c r="N9" s="175"/>
      <c r="O9" s="126" t="s">
        <v>6</v>
      </c>
      <c r="P9" s="175"/>
      <c r="Q9" s="126" t="s">
        <v>155</v>
      </c>
      <c r="R9" s="178"/>
      <c r="S9" s="299" t="s">
        <v>9</v>
      </c>
      <c r="T9" s="300"/>
      <c r="U9" s="300"/>
      <c r="V9" s="300"/>
      <c r="W9" s="301"/>
      <c r="X9" s="178"/>
      <c r="Y9" s="126" t="s">
        <v>108</v>
      </c>
    </row>
    <row r="10" spans="1:25" ht="17.850000000000001" customHeight="1" thickBot="1" x14ac:dyDescent="0.25">
      <c r="A10" s="230"/>
      <c r="B10" s="231"/>
      <c r="C10" s="232"/>
      <c r="D10" s="103" t="s">
        <v>12</v>
      </c>
      <c r="E10" s="84" t="s">
        <v>13</v>
      </c>
      <c r="F10" s="24" t="s">
        <v>1</v>
      </c>
      <c r="G10" s="25" t="s">
        <v>24</v>
      </c>
      <c r="I10" s="207" t="s">
        <v>14</v>
      </c>
      <c r="J10" s="176"/>
      <c r="K10" s="207" t="s">
        <v>15</v>
      </c>
      <c r="L10" s="176"/>
      <c r="M10" s="207" t="s">
        <v>16</v>
      </c>
      <c r="N10" s="176"/>
      <c r="O10" s="207" t="s">
        <v>22</v>
      </c>
      <c r="P10" s="176"/>
      <c r="Q10" s="207" t="s">
        <v>17</v>
      </c>
      <c r="S10" s="113">
        <v>1</v>
      </c>
      <c r="T10" s="114">
        <v>2</v>
      </c>
      <c r="U10" s="114">
        <v>3</v>
      </c>
      <c r="V10" s="114">
        <v>4</v>
      </c>
      <c r="W10" s="115">
        <v>5</v>
      </c>
      <c r="Y10" s="207"/>
    </row>
    <row r="11" spans="1:25" ht="255.75" thickBot="1" x14ac:dyDescent="0.25">
      <c r="A11" s="305" t="s">
        <v>104</v>
      </c>
      <c r="B11" s="110">
        <v>1</v>
      </c>
      <c r="C11" s="212"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112" t="str">
        <f>IF(Katalog_Gesamt!D11="x","x","")</f>
        <v>x</v>
      </c>
      <c r="E11" s="86" t="str">
        <f>IF(Katalog_Gesamt!E11="x","x","")</f>
        <v/>
      </c>
      <c r="F11" s="43" t="str">
        <f>IF(Katalog_Gesamt!F11="x","x","")</f>
        <v>x</v>
      </c>
      <c r="G11" s="43" t="str">
        <f>IF(Katalog_Gesamt!G11="x","x","")</f>
        <v>x</v>
      </c>
      <c r="I11" s="42" t="str">
        <f>Katalog_Gesamt!I11</f>
        <v>Es existiert keine IT-Strategie und es erfolgt dadurch kein Abgleich der Unternehmensstrategie.</v>
      </c>
      <c r="K11" s="42" t="str">
        <f>Katalog_Gesamt!K11</f>
        <v xml:space="preserve">Das Bewusstsein für die Entwicklung einer IT-Strategie ist durchaus vorhanden, jedoch wurde noch nichts schriftlich festgehalten. Es bestehen immer wieder ad hoc Bemühungen, um ein Abgleich der IT- mit der  Unternehmensstrategie herzustellen
Die IT-Leitung ist weder direkt noch indirekt in der Geschäftsleitung vertreten. In unregelmässigen Abständen findet ein Austausch mit der Geschäftsleitung statt.
Aufgaben und Rollen innerhalb der Informatik sind nicht vorhanden. 
 </v>
      </c>
      <c r="M11" s="42" t="str">
        <f>Katalog_Gesamt!M11</f>
        <v>Eine IT-Strategie wurde einmalig für die Unternehmung schriftlich definiert, das Bewusstsein für die Notwendigkeit besteht und wird klar kommuniziert. Bei Bedarf werden Teile der IT-Strategie mit der Unternehmensstrategie abgeglichen.
Die Informatik ist innerhalb der Unternehmung über in Geschäftsleitung vertreten. In der Regel berichtet der IT-Leiter einem kaufmännischen Leiter oder dem CFO.
Ein Verständnis für Zuständigkeiten und 
Rollen ist vorhanden. Es sind bereits ersten Organisationsstrukturen vorhanden.</v>
      </c>
      <c r="O11" s="42" t="str">
        <f>Katalog_Gesamt!O11</f>
        <v xml:space="preserve">Eine IT-Strategie wurde schriftlich definiert und wird bei Bedarf angepasst. Der Aufbau sowie die Struktur der IT-Strategie wurde schriftlich definiert. Ein interner Prozess für einen regelmässigen Abgleich der IT- mit der Unternehmensstrategie wurde definiert. 
Die Informatikleitung ist in einem entscheidungsfähigen Gremium oder einem Ausschuss einsässig. Sie kann auf Augenhöhe mit der Geschäftsleitung kommunizieren.
Innerhalb der IT-bezogenen Organisationsstruktur sind Fokus, Rollen und Zuständigkeiten der einzelnen Funktionen definiert.
</v>
      </c>
      <c r="Q11" s="42" t="str">
        <f>Katalog_Gesamt!Q11</f>
        <v xml:space="preserve">Die IT-Strategie wird nach einem definierten Prozess entwickelt, regelmässig überarbeitet und kommuniziert. Der Abgleich der IT- mit der Unternehmensstrategie ist ein elementarer Bestandteil der Unternehmensentwicklung und erfolgt regelmässig nach einem definierten Prozess.
Der IT-Leiter oder CIO ist Mitglieder der Geschäftsletung und berichtet in seiner Funktion auch direkt dem Vorstand.
Innerhalb der IT-bezogenen Organisationsstruktur sind Fokus, Rollen und Zustandigkeiten der einzelnen Funktionen definiert. Sie werden in regelmässigen Abständen überprüft und entsprechend angepasst.
</v>
      </c>
      <c r="S11" s="168"/>
      <c r="T11" s="169"/>
      <c r="U11" s="169"/>
      <c r="V11" s="169"/>
      <c r="W11" s="170"/>
      <c r="Y11" s="171"/>
    </row>
    <row r="12" spans="1:25" ht="383.25" thickBot="1" x14ac:dyDescent="0.25">
      <c r="A12" s="305"/>
      <c r="B12" s="110">
        <v>2</v>
      </c>
      <c r="C12" s="212" t="str">
        <f>Katalog_Gesamt!C12</f>
        <v>Wie werden die, durch die Informatik entstehenden Kosten geplant, budgetiert, verrechnet und kontrolliert.</v>
      </c>
      <c r="D12" s="112" t="str">
        <f>IF(Katalog_Gesamt!D12="x","x","")</f>
        <v>x</v>
      </c>
      <c r="E12" s="86" t="str">
        <f>IF(Katalog_Gesamt!E12="x","x","")</f>
        <v>x</v>
      </c>
      <c r="F12" s="43" t="str">
        <f>IF(Katalog_Gesamt!F12="x","x","")</f>
        <v/>
      </c>
      <c r="G12" s="43" t="str">
        <f>IF(Katalog_Gesamt!G12="x","x","")</f>
        <v>x</v>
      </c>
      <c r="I12" s="42" t="str">
        <f>Katalog_Gesamt!I12</f>
        <v xml:space="preserve">Es erfolgt keine Verrechnung der IT-Kosten. </v>
      </c>
      <c r="K12" s="42" t="str">
        <f>Katalog_Gesamt!K12</f>
        <v xml:space="preserve">Ein IT-Budget ist vorhanden, es ist jedoch nicht mit dem Unternehmensbudget abgestimmt. Es erfolgt keine regelmässige Kontrolle und Anpassung des Budgets. Das erstellte Budget ist nicht geeignet um, mittelfristige Planungen zu erstellen.
Kosten für IT-Leistungen werden nicht erfasst und auch nicht verrechnet.  </v>
      </c>
      <c r="M12" s="42" t="str">
        <f>Katalog_Gesamt!M12</f>
        <v>Ein Verantwortlicher für das Managen von Kosten und Budget inkl. Stellvertreter ist benannt. 
Ein formelles IT-Budget ist implementiert, in dem sämtliche zu erwarteten IT-Kosten für gestützte Projekte, Programme, IT-Services enthalten sind, die durch Strategie und Portfolios vorgegeben sind.  
Alle Aufgaben (Aufwand, Investition) müssen einem Produkt zugewiesen werden können. Jedes IT-Produkt muss einen Preis haben. 
Der Kunde wird über IT-Kosten und IT-Services mittels Produktkatalog informiert.</v>
      </c>
      <c r="O12" s="42" t="str">
        <f>Katalog_Gesamt!O12</f>
        <v xml:space="preserve">Alle Prozesse für die Budgetierung, Leistungsverrechnung und Kostenermittlung sind eindeutig dokumentiert. 
Das IT-Budget ist zu definieren, pflegen und zu kommunizieren. Im Budget sind alle zugesagten und derzeitigen Aufwendungen erfasst. Hierunter fallen auch IT-Projekte und IT-Investitionen sowie Einsatz und Pflege von Betriebsmittel- und Serviceportfolios. 
Es wird sichergestellt, dass alle IT-Mitarbeiter regelmässig und zeitnah ihre Leistungen erfassen. Es erfolgt eine regelmässige Leistungsverrechnung an die Kunden. Der Kunde wird regelmässig über die verrechnete Leistung, in Form einer beschriebenen Rechnungsauskunft, informiert. 
Sämtliche Aufwands- und Investitionsanträge sind regelmässig zu prüfen. Es muss sichergestellt werden, dass alle vorgegebenen Budgetwerte eingehalten werden.
Für die Berechnung von Business Cases werden vereinzelt definierte IT-Kosten/Nutzerwartungen errechnet.
</v>
      </c>
      <c r="Q12" s="42" t="str">
        <f>Katalog_Gesamt!Q12</f>
        <v xml:space="preserve">Es ist die Effektivität der unterschiedlichen Aspekte der Budgetierung zu überwachen. Hierbei sind die Ergebnisse dieser Überwachung heranzuziehen, um weitere Verbesserungen zu implementieren und sicherzustellen, dass künftige Budgets genauer, zuverlässiger und kosteneffektiver sind.
Ein Controlling-Bericht zur Prüfung der Einhaltung der Planwerte ist etabliert. 
Die Verrechnung der erbrachten IT-Leistungen aus den Bereichen IT-Service, IT-ServiceDesk, IT-Betrieb und Projekte wird vollautomatisiert durchgeführt.
Für die Bewertung innerhalb des IT-Portfolio Managements werden Kennzahlen (ROI) von IT-Services herangezogen.
Alle Business Cases für Investitionen sind klar mit definierten IT-Kosten/Nutzenerwartungen versehen. </v>
      </c>
      <c r="S12" s="168"/>
      <c r="T12" s="169"/>
      <c r="U12" s="169"/>
      <c r="V12" s="169"/>
      <c r="W12" s="170"/>
      <c r="Y12" s="171"/>
    </row>
    <row r="13" spans="1:25" ht="179.25" thickBot="1" x14ac:dyDescent="0.25">
      <c r="A13" s="305"/>
      <c r="B13" s="110">
        <v>3</v>
      </c>
      <c r="C13" s="212"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D13" s="112" t="str">
        <f>IF(Katalog_Gesamt!D13="x","x","")</f>
        <v>x</v>
      </c>
      <c r="E13" s="86" t="str">
        <f>IF(Katalog_Gesamt!E13="x","x","")</f>
        <v/>
      </c>
      <c r="F13" s="43" t="str">
        <f>IF(Katalog_Gesamt!F13="x","x","")</f>
        <v/>
      </c>
      <c r="G13" s="43" t="str">
        <f>IF(Katalog_Gesamt!G13="x","x","")</f>
        <v>x</v>
      </c>
      <c r="I13" s="42" t="str">
        <f>Katalog_Gesamt!I13</f>
        <v>Es besteht keine Auflistung von IT-  Risiken, ein Risikobewusstsein ist nicht vorhanden.
Es bestehen keinerlei Absprachen über den Umgang mit Risiken.</v>
      </c>
      <c r="K13" s="42" t="str">
        <f>Katalog_Gesamt!K13</f>
        <v xml:space="preserve">Es wurden schon vereinzelte IT- Risiken identifiziert, jedoch nur lückenhaft dokumentiert. Ebenso wurde versucht, diese Risiken zu bewerten, jedoch fehlte es an der methodischen Vorgehensweise.
Es besteht eine lose Definition von Seiten der Unternehmensleitung über die Art und Ausprägung der Risiken. </v>
      </c>
      <c r="M13" s="42" t="str">
        <f>Katalog_Gesamt!M13</f>
        <v>Es wurde bereits eine Vorgehensweise zur Erfassung von Risiken entwickelt. Die IT-Risiken sind für die Hauptbereiche dokumentiert und eine Bewertung wurde anhand einer vorgängig definierten Kennzahl errechnet. Es wird aktiv begonnen, Skills und das Know-How intern aufzubauen. 
Es besteht eine mündliche Definition über die Arten der Risiken, die von der GL nicht akzeptiert werden.</v>
      </c>
      <c r="O13" s="42" t="str">
        <f>Katalog_Gesamt!O13</f>
        <v>Es besteht eine vollständige Auflistung aller IT-Risiken und die Zuweisung zu einem Risikoeigner. Ein Prozess für  standardmässigen Risikoabgleich wurde schriftlich festgehalten. Es besteht eine definierte Vorgehensweise, um Risiken zu bewerten und einer Risikomatrix zuzuordnen.
Die Rahmenbedingungen bezugnehmend der IT-Risiken wurden mit der GL abgestimmt und schriftlich festgehalten.</v>
      </c>
      <c r="Q13" s="42" t="str">
        <f>Katalog_Gesamt!Q13</f>
        <v xml:space="preserve">Die aufgelisteten IT-Risiken werden in einem definierten Prozess spwoe in einer Risikomatrix aufgenommen und regelmässig einem Review unterzogen. Die IT-Risiken werden in einem definierten Prozess regelmässig neu bewertet und je nach Einfluss auf das Gesamtunternehmen kategorisiert.
Im Rahmen eines unternehmensweiten Risk- Frameworks wurden die Grenzen und die Riskofreudigkeit des Unternehmens definiert und auf die IT-Risiken abgestimmt.  
</v>
      </c>
      <c r="S13" s="168"/>
      <c r="T13" s="169"/>
      <c r="U13" s="169"/>
      <c r="V13" s="169"/>
      <c r="W13" s="170"/>
      <c r="Y13" s="171"/>
    </row>
    <row r="14" spans="1:25" ht="90" thickBot="1" x14ac:dyDescent="0.25">
      <c r="A14" s="305"/>
      <c r="B14" s="110">
        <v>4</v>
      </c>
      <c r="C14" s="212" t="str">
        <f>Katalog_Gesamt!C14</f>
        <v xml:space="preserve">Wie wird die IT-Sicherheit sichergestellt? Bestehen hier definierte Prozesse und Richtlinien bzw. ein Alignement mit der Unternehmensleitung? </v>
      </c>
      <c r="D14" s="112" t="str">
        <f>IF(Katalog_Gesamt!D14="x","x","")</f>
        <v>x</v>
      </c>
      <c r="E14" s="86" t="str">
        <f>IF(Katalog_Gesamt!E14="x","x","")</f>
        <v/>
      </c>
      <c r="F14" s="43" t="str">
        <f>IF(Katalog_Gesamt!F14="x","x","")</f>
        <v/>
      </c>
      <c r="G14" s="43" t="str">
        <f>IF(Katalog_Gesamt!G14="x","x","")</f>
        <v>x</v>
      </c>
      <c r="I14" s="42" t="str">
        <f>Katalog_Gesamt!I14</f>
        <v>Es bestehen keine Prozesse für das Management der IT-Sicherheit. Der Einsatz solcher Prozesse wird als nicht relevant betrachtet.</v>
      </c>
      <c r="K14" s="42" t="str">
        <f>Katalog_Gesamt!K14</f>
        <v xml:space="preserve">Es besteht das Bewusstsein und die Notwendigkeit eines Managements der IT-Sicherheit, jedoch wurden noch eine konkreten Prozesse und Systeme definiert. </v>
      </c>
      <c r="M14" s="42" t="str">
        <f>Katalog_Gesamt!M14</f>
        <v>IT-Security-Systeme werden teilweise im Rahmen von Projekten definiert. Es bestehen aber keine Rollen, die für das Management der IT-Security verantwortlich sind. Es erfolgt kein standardmässiges Reporting, der Austausch erfolgt im Rahmen von Projektsitzungen.</v>
      </c>
      <c r="O14" s="42" t="str">
        <f>Katalog_Gesamt!O14</f>
        <v>IT-Security ist ein fester Bestandteil der Informatik. Es wurden Bereiche  und Manager definiert, die sich der Thematik annehmen. Erste Prozesse sind bereits definiert. Der der Austausch erfolgt in regelmässigen IT-Security Meetings.</v>
      </c>
      <c r="Q14" s="42" t="str">
        <f>Katalog_Gesamt!Q14</f>
        <v>Es gibt definierte Prozesse, die an ein bestehendes Framework (BIS oder ISO27001) angelehnt sind. Über regelmässige Audits wird die Funktionsfähigkeit der Prozesse sichergestellt.</v>
      </c>
      <c r="S14" s="168"/>
      <c r="T14" s="169"/>
      <c r="U14" s="169"/>
      <c r="V14" s="169"/>
      <c r="W14" s="170"/>
      <c r="Y14" s="171"/>
    </row>
    <row r="15" spans="1:25" ht="128.25" thickBot="1" x14ac:dyDescent="0.25">
      <c r="A15" s="305"/>
      <c r="B15" s="110">
        <v>5</v>
      </c>
      <c r="C15" s="212" t="str">
        <f>Katalog_Gesamt!C15</f>
        <v>Bestehen Definitionen zur Business-Continuity und Absprachen über die Verfügbarkeit der Informatiksysteme?</v>
      </c>
      <c r="D15" s="112" t="str">
        <f>IF(Katalog_Gesamt!D15="x","x","")</f>
        <v>x</v>
      </c>
      <c r="E15" s="86" t="str">
        <f>IF(Katalog_Gesamt!E15="x","x","")</f>
        <v>x</v>
      </c>
      <c r="F15" s="43" t="str">
        <f>IF(Katalog_Gesamt!F15="x","x","")</f>
        <v/>
      </c>
      <c r="G15" s="43" t="str">
        <f>IF(Katalog_Gesamt!G15="x","x","")</f>
        <v>x</v>
      </c>
      <c r="I15" s="42" t="str">
        <f>Katalog_Gesamt!I15</f>
        <v xml:space="preserve">Es wurden keine Absprachen mit dem Management für die Verfügbarkeit getroffen. Datensicherung und Redundanzen werden als nicht relevant betrachtet. </v>
      </c>
      <c r="K15" s="42" t="str">
        <f>Katalog_Gesamt!K15</f>
        <v>Es gibt keine Absprachen mit der Unternehmensleitung zur Business Continuity. Jedoch besteht ein erstes Verständnis zu den Themen Backup, Datensicherung und Redundanz.</v>
      </c>
      <c r="M15" s="42" t="str">
        <f>Katalog_Gesamt!M15</f>
        <v xml:space="preserve">Im Rahmen eines allgemeinen Verständnisses wurden erste Systeme identifiziert, welche für das Unternehmen wichtig sind. Für diese Systeme wurden lose Absprachen mit der GL zum Thema Verfügbarkeit getroffen. Es wird ein Prozess entwickelt der eine strukturierte Aufnahme der Systeme sicherstellen soll.   </v>
      </c>
      <c r="O15" s="42" t="str">
        <f>Katalog_Gesamt!O15</f>
        <v>Die wichtigsten Systeme im Rahmen der Business Continuity sind identifiziert und für jedes System sind die entsprechenden Verfügbarkeiten definiert. Erste Massnahmen für die Einhaltung sind getroffen. Ein Prozessverantwortlicher für den Prozess "Business Continuity" wurde definiert. Die Sichtweise auf die Systeme geht hin zu Business Prozessen und weg von Einzelsystemen.</v>
      </c>
      <c r="Q15" s="42" t="str">
        <f>Katalog_Gesamt!Q15</f>
        <v>Es bestehen detaillierte Notfallpläne für das Business Continuity mit Anforderungen an die jeweiligen Verfügbarkeiten und Wiederherstellungsszenarien. Der Prozess wird im Rahmen von "Best Practice" Methoden realisiert und unterliegt einer stetigen Verbesserung. Es erfolgt eine regelmässige Abstimmung über die relevanten Systeme mit der Unternehmensleitung.</v>
      </c>
      <c r="S15" s="168"/>
      <c r="T15" s="169"/>
      <c r="U15" s="169"/>
      <c r="V15" s="169"/>
      <c r="W15" s="170"/>
      <c r="Y15" s="171"/>
    </row>
    <row r="16" spans="1:25" ht="281.25" thickBot="1" x14ac:dyDescent="0.25">
      <c r="A16" s="305"/>
      <c r="B16" s="110">
        <v>6</v>
      </c>
      <c r="C16" s="212"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D16" s="112" t="str">
        <f>IF(Katalog_Gesamt!D16="x","x","")</f>
        <v>x</v>
      </c>
      <c r="E16" s="86" t="str">
        <f>IF(Katalog_Gesamt!E16="x","x","")</f>
        <v/>
      </c>
      <c r="F16" s="43" t="str">
        <f>IF(Katalog_Gesamt!F16="x","x","")</f>
        <v/>
      </c>
      <c r="G16" s="43" t="str">
        <f>IF(Katalog_Gesamt!G16="x","x","")</f>
        <v>x</v>
      </c>
      <c r="I16" s="42" t="str">
        <f>Katalog_Gesamt!I16</f>
        <v xml:space="preserve"> Es besteht kein Prozess für das Management der Compliance. Der Einsatz dieser Prozesse wird als nicht relevant betrachtet.</v>
      </c>
      <c r="K16" s="42" t="str">
        <f>Katalog_Gesamt!K16</f>
        <v xml:space="preserve">Der Unternehmensleitung und der IT ist durchaus bewusst, dass gewisse rechtliche Voraussetzungen notwendig sind, um einen rechtskonformen Betrieb der IT realisieren zu können. 
Ein Bewusstsein für regulatorische Anforderungen, vertragliche und rechtliche Compliance - Anforderungen mit Einfluss auf das Unternehmen - ist vorhanden. Informelle Prozesse zur Aufrechterhaltung der Compliance werden befolgt. 
</v>
      </c>
      <c r="M16" s="42" t="str">
        <f>Katalog_Gesamt!M16</f>
        <v xml:space="preserve">Erste Regularien wurden identifiziert und nach Rechtsverbindlichkeit und Rechtskraft in eine Matrix eingetragen.
Ein Bewusstsein für die Notwendigkeit, externe Anforderungen zu erfüllen ist vorhanden. In Bereichen, in denen Compliance eine periodisch wiederkehrende Anforderung darstellt - wie finanz- oder datenschutzrechtliche Gesetzgebung -, wurden individuelle Compliance-Verfahren entwickelt, welche auf jährlicher Basis befolgt werden. 
</v>
      </c>
      <c r="O16" s="42" t="str">
        <f>Katalog_Gesamt!O16</f>
        <v xml:space="preserve">Regularien werden, unterstützt von einem definierten Prozess, zusammengetragen, entsprechenden IT-Prozesse und Systeme zugewiesen und bewertet.
Erste Richtlinien, Verfahren und Prozesse sind entwickelt, dokumentiert und kommuniziert worden. Um die Einhaltung von Richtlinien und vertraglicher Verpflichtungen sicherzustellen, werden die Prozesse rudimentär überwacht. Standard-Verträge und Rechtswege zur Minimierung von Risiken, welche sich aus den vertraglichen Haftungspflichten ergeben, sind vorhanden
</v>
      </c>
      <c r="Q16" s="42" t="str">
        <f>Katalog_Gesamt!Q16</f>
        <v xml:space="preserve">Über einen definierten Prozess werden die Reguarien, die das Unternehmen betreffen,  regelmässig zusammengetragen und mit einem Gremium bewertet. Das Risiko bei Nichteinhaltung wurde exakt beziffert und kann somit detailliert abgeschätzt werden. Durch diese Risikoabschätzung können exakte nachfolgende Massnahmen getroffen werden.
Auf allen Ebenen besteht ein umfassendes Verständnis für Sachverhalte und Gefahren in Zusammenhang mit externen Anforderungen sowie die Notwendigkeit, Compliance sicherzustellen. Die Mitarbeiter werden entsprechend geschult, damit sie ihrer Compliance - Verpflichtung bewusst sind. Verantwortlichkeiten und Prozesse sind klar und werden regelmässig in einem Review sichergestellt.   
      </v>
      </c>
      <c r="S16" s="168"/>
      <c r="T16" s="169"/>
      <c r="U16" s="169"/>
      <c r="V16" s="169"/>
      <c r="W16" s="170"/>
      <c r="Y16" s="171"/>
    </row>
    <row r="17" spans="1:25" ht="192" hidden="1" thickBot="1" x14ac:dyDescent="0.25">
      <c r="A17" s="285"/>
      <c r="B17" s="105">
        <v>7</v>
      </c>
      <c r="C17" s="90" t="str">
        <f>Katalog_Gesamt!C17</f>
        <v>Wie unterstützt die IT das Business bei der Entwicklung und Implementierung neuer Businessprozesse in die IT-Landschaft?
Werden Optimierung und Automatisierung der bestehenden Businessprozesse von der IT gefördert und getrieben?</v>
      </c>
      <c r="D17" s="65" t="str">
        <f>IF(Katalog_Gesamt!D17="x","x","")</f>
        <v/>
      </c>
      <c r="E17" s="43" t="str">
        <f>IF(Katalog_Gesamt!E17="x","x","")</f>
        <v>x</v>
      </c>
      <c r="F17" s="43" t="str">
        <f>IF(Katalog_Gesamt!F17="x","x","")</f>
        <v/>
      </c>
      <c r="G17" s="43" t="str">
        <f>IF(Katalog_Gesamt!G17="x","x","")</f>
        <v>x</v>
      </c>
      <c r="I17" s="172" t="str">
        <f>Katalog_Gesamt!I17</f>
        <v xml:space="preserve">Es besteht keine Orientierung der Informatik an den Businessprozessen des Unternehmens oder es wird absichtlich darauf verzichtet. </v>
      </c>
      <c r="J17" s="39"/>
      <c r="K17" s="172" t="str">
        <f>Katalog_Gesamt!K17</f>
        <v xml:space="preserve">Das Bewusstsein für einen Handlungsbedarf besteht. Ähnliche und allgemeine Prozesse entwickeln SICH und werden durch die Informatik bewusst wahrgenommen. In der Regel besteht kein allgemeiner Tool-Einsatz.  </v>
      </c>
      <c r="L17" s="39"/>
      <c r="M17" s="172" t="str">
        <f>Katalog_Gesamt!M17</f>
        <v xml:space="preserve">Das Bewusstsein für den Handlungsbedarf besteht. Die Verwendung von ersten Prozessen und Policies zur Erstellung von Dokumentationen sind definiert und dokumentiert. Es besteht eine Übersicht über Wartungsverträge. Fie jeweiligen Verträge sind aber nicht zwingend einzelnen Systemen zugewiesen. Prozesszuständigkeiten und Verantwortlichkeiten ist definiert und Prozesseigner wurden festgelegt. Einige Ziele und Messgrössen sind definiert, jedoch nicht kommuniziert.  
</v>
      </c>
      <c r="N17" s="39"/>
      <c r="O17" s="172" t="str">
        <f>Katalog_Gesamt!O17</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P17" s="39"/>
      <c r="Q17" s="172" t="str">
        <f>Katalog_Gesamt!Q17</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R17" s="37"/>
      <c r="S17" s="44"/>
      <c r="T17" s="45"/>
      <c r="U17" s="45"/>
      <c r="V17" s="45"/>
      <c r="W17" s="46"/>
      <c r="X17" s="37"/>
      <c r="Y17" s="177"/>
    </row>
    <row r="18" spans="1:25" ht="243" thickBot="1" x14ac:dyDescent="0.25">
      <c r="A18" s="293" t="s">
        <v>105</v>
      </c>
      <c r="B18" s="107">
        <v>8</v>
      </c>
      <c r="C18" s="108"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D18" s="112" t="str">
        <f>IF(Katalog_Gesamt!D18="x","x","")</f>
        <v>x</v>
      </c>
      <c r="E18" s="86" t="str">
        <f>IF(Katalog_Gesamt!E18="x","x","")</f>
        <v>x</v>
      </c>
      <c r="F18" s="43" t="str">
        <f>IF(Katalog_Gesamt!F18="x","x","")</f>
        <v/>
      </c>
      <c r="G18" s="43" t="str">
        <f>IF(Katalog_Gesamt!G18="x","x","")</f>
        <v>x</v>
      </c>
      <c r="I18" s="42" t="str">
        <f>Katalog_Gesamt!I18</f>
        <v>Ein Bewusstsein für die Erbringung von IT-Services innerhalb der Informatik ist nicht vorhanden.</v>
      </c>
      <c r="K18" s="42" t="str">
        <f>Katalog_Gesamt!K18</f>
        <v xml:space="preserve">Die IT entwickelt erste Ansätze für die Definition von IT-Services, jedoch wurde noch nichts Konkretes dokumentiert. 
Der Wunsch nach einer serviceorientierten Ausrichtung der Informatik entwickelt sind. </v>
      </c>
      <c r="M18" s="42" t="str">
        <f>Katalog_Gesamt!M18</f>
        <v>Erste Services wurden von der IT, inkl. SLAs definiert. Das Verständnis für die Abbildung von definierten Dienstleistung wächst und die Service-Mentalität innerhalb des Unternehmens wird aktiv gefördert. 
Jeder Service ist mit einem Preis versehen. Kalkulationsgrundlagen sind dabei noch nicht durchgängig dokumentiert und Umrechnungsschlüssel werden nicht über konsequent eingesetzt.</v>
      </c>
      <c r="O18" s="42" t="str">
        <f>Katalog_Gesamt!O18</f>
        <v xml:space="preserve">Ein Servicekatalog inkl. Servicebeschreibungen und Service-Levels wurde definiert.  Für die Realisierung wird eine rudimentäre Software verwendet. Es besteht ein Prozess zur Entwicklung und Abstimmung neuer Services. 
Es werden alle Kosten bei der Kalkulation der IT-Services mit einberechnet. Für nicht klar zu beziffernde Kosten werden klare und etablierte Umrechnungsschlüssel verwendet. Vorgaben wie ein Service zu kalkulieren ist, sind definiert und dokumentiert. </v>
      </c>
      <c r="Q18" s="42" t="str">
        <f>Katalog_Gesamt!Q18</f>
        <v xml:space="preserve">Es besteht innerhalb der Unternehmung eine ausgeprägte Service-Mentalität. Services werden innerhalb eines definierten Katalogs festgehalten und beschrieben. Durch einen definierten Prozess werden regelmässig die Service-Portfolios mit dem Business abgestimmt. Für die Serviceerbringung wird eine Standardsoftware verwenden. Die SLAs werden aktiv gemessen und bewertet. Es besteht ein kontinuierlicher Verbesserungsprozess.
Für die Kalkulation von IT-Services werden standardisierte Verfahren eingesetzt. Es erfolgt eine regelmässig Kontrolle der errechneten Preise der Services sowie eine ständige Verbesserung der Kalkulationsgrundlage und der Methode. 
</v>
      </c>
      <c r="S18" s="168"/>
      <c r="T18" s="169"/>
      <c r="U18" s="169"/>
      <c r="V18" s="169"/>
      <c r="W18" s="170"/>
      <c r="Y18" s="171"/>
    </row>
    <row r="19" spans="1:25" customFormat="1" ht="77.25" hidden="1" thickBot="1" x14ac:dyDescent="0.25">
      <c r="A19" s="294"/>
      <c r="B19" s="29">
        <v>9</v>
      </c>
      <c r="C19" s="106" t="str">
        <f>Katalog_Gesamt!C19</f>
        <v>Werden IT-Services gemessen und wie werden die Service-Level-Agreements auf ihre Erfüllung hin überprüft?</v>
      </c>
      <c r="D19" s="63" t="str">
        <f>IF(Katalog_Gesamt!D19="x","x","")</f>
        <v/>
      </c>
      <c r="E19" s="43" t="str">
        <f>IF(Katalog_Gesamt!E19="x","x","")</f>
        <v>x</v>
      </c>
      <c r="F19" s="43" t="str">
        <f>IF(Katalog_Gesamt!F19="x","x","")</f>
        <v/>
      </c>
      <c r="G19" s="43" t="str">
        <f>IF(Katalog_Gesamt!G19="x","x","")</f>
        <v>x</v>
      </c>
      <c r="I19" s="42" t="str">
        <f>Katalog_Gesamt!I19</f>
        <v>IT-Services werden nicht gemessen und ein SLAs werden nicht auf deren Erfüllung bewertet.</v>
      </c>
      <c r="J19" s="173"/>
      <c r="K19" s="42" t="str">
        <f>Katalog_Gesamt!K19</f>
        <v xml:space="preserve">Es erfolgen erste Messungen der IT-Services. Die Vorgehensweise ist jedoch noch nicht standardisiert. Ergebnisse werden nicht kommuniziert. Es bestehen keine klaren Ziele und Vorgaben. </v>
      </c>
      <c r="L19" s="173"/>
      <c r="M19" s="42" t="str">
        <f>Katalog_Gesamt!M19</f>
        <v xml:space="preserve">Einige Ziele und Messgrössen sind definiert, jedoch nicht kommuniziert. Es besteht keine Verbindung zu den IT- oder Unternehmenszielen. Messprozesse sind entwickelt, werden aber nicht durchgängig durchgeführt. </v>
      </c>
      <c r="N19" s="173"/>
      <c r="O19" s="42" t="str">
        <f>Katalog_Gesamt!O19</f>
        <v>Ziele und Messgrössen sind bekannt und kommuniziert. Es erfolgt ein erster Abgleich mit der IT- und der Unternehmensstrategie. Es wird ein standardisiertes Werkzeug für das Reporting eingesetzt.</v>
      </c>
      <c r="P19" s="173"/>
      <c r="Q19" s="42" t="str">
        <f>Katalog_Gesamt!Q19</f>
        <v>Es besteht ein integriertes System zur Performancemessung, welche IT-Ziele mit Unternehmensziele durch die IT- Balanced-Scorecard verbindet. Abweichungen werden gesamthaft analysiert. Kontinuierliche Verbesserung gehören zum Alltag.</v>
      </c>
      <c r="S19" s="44"/>
      <c r="T19" s="45"/>
      <c r="U19" s="45"/>
      <c r="V19" s="45"/>
      <c r="W19" s="46"/>
      <c r="Y19" s="173"/>
    </row>
    <row r="20" spans="1:25" customFormat="1" ht="102.75" hidden="1" thickBot="1" x14ac:dyDescent="0.25">
      <c r="A20" s="294"/>
      <c r="B20" s="29">
        <v>10</v>
      </c>
      <c r="C20" s="30" t="str">
        <f>Katalog_Gesamt!C20</f>
        <v>Werden IT-Prozesse definiert und wie werden die entwickelten Prozesse entsprechend dokumentiert?</v>
      </c>
      <c r="D20" s="43" t="str">
        <f>IF(Katalog_Gesamt!D20="x","x","")</f>
        <v/>
      </c>
      <c r="E20" s="43" t="str">
        <f>IF(Katalog_Gesamt!E20="x","x","")</f>
        <v/>
      </c>
      <c r="F20" s="43" t="str">
        <f>IF(Katalog_Gesamt!F20="x","x","")</f>
        <v>x</v>
      </c>
      <c r="G20" s="43" t="str">
        <f>IF(Katalog_Gesamt!G20="x","x","")</f>
        <v>x</v>
      </c>
      <c r="I20" s="42" t="str">
        <f>Katalog_Gesamt!I20</f>
        <v>Es sind keine IT-Prozesse vorhanden oder dokumentiert.</v>
      </c>
      <c r="J20" s="42"/>
      <c r="K20" s="42" t="str">
        <f>Katalog_Gesamt!K20</f>
        <v>Ähnliche und allgemeine Prozesse entwickeln sich, jedoch eher nach einem eher intuitiven Charakter und sind nur vereinzelt wiederholbar.</v>
      </c>
      <c r="L20" s="42"/>
      <c r="M20" s="42" t="str">
        <f>Katalog_Gesamt!M20</f>
        <v>Verwendung "Good Practice" entwickelt sich. Erste Prozesse sind definiert und dokumentiert. Prozesszuständigkeiten und Verantwortlichkeiten sind definiert und Prozesseigner wurden festgelegt.</v>
      </c>
      <c r="N20" s="42"/>
      <c r="O20" s="42" t="str">
        <f>Katalog_Gesamt!O20</f>
        <v xml:space="preserve">Interne "Best Practice" werden angewendet. Sämtliche Aspekte der Prozesse sind dokumentiert und wiederholbar. Prozesszuständigkeiten und Verantwortlichkeiten sind anerkannt und arbeiten so, dass der Prozesseigner seine Verantwortung erfüllen kann. </v>
      </c>
      <c r="P20" s="42"/>
      <c r="Q20" s="42" t="str">
        <f>Katalog_Gesamt!Q20</f>
        <v>Externe "Best Practice" Verfahren werden angewandt. Die Prozessdokumentation wurde automatisiert und Workflows entwickelt. IT-Prozesse und Verfahren sind integriert und ermöglichen ein vollständiges Management und Verbesserung. Prozesseigner sind befähigt, Entscheidungen zu treffen und Massnahmen zu ergreifen.</v>
      </c>
      <c r="S20" s="44"/>
      <c r="T20" s="45"/>
      <c r="U20" s="45"/>
      <c r="V20" s="45"/>
      <c r="W20" s="46"/>
      <c r="Y20" s="42"/>
    </row>
    <row r="21" spans="1:25" customFormat="1" ht="115.5" hidden="1" thickBot="1" x14ac:dyDescent="0.25">
      <c r="A21" s="294"/>
      <c r="B21" s="29">
        <v>11</v>
      </c>
      <c r="C21" s="30" t="str">
        <f>Katalog_Gesamt!C21</f>
        <v>Wie werden standardisierte Support-Prozesse verwendet? Wurde für den Kundensupport ein Service-Desk eingerichtet?</v>
      </c>
      <c r="D21" s="43" t="str">
        <f>IF(Katalog_Gesamt!D21="x","x","")</f>
        <v/>
      </c>
      <c r="E21" s="43" t="str">
        <f>IF(Katalog_Gesamt!E21="x","x","")</f>
        <v>x</v>
      </c>
      <c r="F21" s="43" t="str">
        <f>IF(Katalog_Gesamt!F21="x","x","")</f>
        <v>x</v>
      </c>
      <c r="G21" s="43" t="str">
        <f>IF(Katalog_Gesamt!G21="x","x","")</f>
        <v>x</v>
      </c>
      <c r="I21" s="42" t="str">
        <f>Katalog_Gesamt!I21</f>
        <v>Es existieren keine definierten Support-Prozesse.</v>
      </c>
      <c r="J21" s="42"/>
      <c r="K21" s="42" t="str">
        <f>Katalog_Gesamt!K21</f>
        <v xml:space="preserve">Das Bewusstsein für die Definition eines standardisierten Prozesses für den Support besteht. Es wird versucht, Support-Anliegen der Mitarbeiter zentralisiert zu bearbeiten. </v>
      </c>
      <c r="L21" s="42"/>
      <c r="M21" s="42" t="str">
        <f>Katalog_Gesamt!M21</f>
        <v>Ein Incident Prozess nach ITIL wurde realisiert und ein Verantwortlicher benannt. Informationen zu einer Supportanfragen werden schriftlich festgehalten und es wurde für die Mitarbeiter ein zentraler Anlaufpunkt für IT-Anliegen realisiert.</v>
      </c>
      <c r="N21" s="42"/>
      <c r="O21" s="42" t="str">
        <f>Katalog_Gesamt!O21</f>
        <v>Rollen und Zuständigkeiten sind definiert. Die Kommunikation wird zielgerichteter. Es wird ein Tool für  das Incident Management und Problem Management verwendet. Über einen ServiceDesk wird ein SPOC (Single Point of Contact) realisiert. Es werden in unregelmässigen Abständen Kennzahlen ermittelt.</v>
      </c>
      <c r="P21" s="42"/>
      <c r="Q21" s="42" t="str">
        <f>Katalog_Gesamt!Q21</f>
        <v xml:space="preserve">Incident und Problem Management Prozesse werden nach dem ITIL Framework realisiert. Entsprechende ITIL-Manager für die Bereiche sind definiert und haben die Befähigung, entsprechende Massnahmen einzuleiten. Prozesse werden innerhalb eines Tools abgewickelt und vollständig überwacht In regelmässigen Abständen werden die Prozesse überprüft und verbessert. </v>
      </c>
      <c r="S21" s="44"/>
      <c r="T21" s="45"/>
      <c r="U21" s="45"/>
      <c r="V21" s="45"/>
      <c r="W21" s="46"/>
      <c r="Y21" s="42"/>
    </row>
    <row r="22" spans="1:25" customFormat="1" ht="90" hidden="1" thickBot="1" x14ac:dyDescent="0.25">
      <c r="A22" s="295"/>
      <c r="B22" s="29">
        <v>12</v>
      </c>
      <c r="C22" s="30" t="str">
        <f>Katalog_Gesamt!C22</f>
        <v>Wie wird die Zufriedenheit der Kunden (User) in Bezug auf IT-Dienste wie IT-Services, ServiceDesk und IT-Prozesse gemessen?</v>
      </c>
      <c r="D22" s="43" t="str">
        <f>IF(Katalog_Gesamt!D22="x","x","")</f>
        <v/>
      </c>
      <c r="E22" s="43" t="str">
        <f>IF(Katalog_Gesamt!E22="x","x","")</f>
        <v>x</v>
      </c>
      <c r="F22" s="43" t="str">
        <f>IF(Katalog_Gesamt!F22="x","x","")</f>
        <v/>
      </c>
      <c r="G22" s="43" t="str">
        <f>IF(Katalog_Gesamt!G22="x","x","")</f>
        <v>x</v>
      </c>
      <c r="I22" s="42" t="str">
        <f>Katalog_Gesamt!I22</f>
        <v>Die Kundenzufriedenheit wird nicht gemessen. Der Begriff "Kunde" im Zusammenhang mit der IT besteht nicht.</v>
      </c>
      <c r="J22" s="42"/>
      <c r="K22" s="42" t="str">
        <f>Katalog_Gesamt!K22</f>
        <v>Ein Kundenverständnis besteht. Es wird aber kein aktives Feedback eingeholt. Es werden vereinzelte Kennzahlen über die Erfüllung der IT-Services und Prozesse erhoben.</v>
      </c>
      <c r="L22" s="42"/>
      <c r="M22" s="42" t="str">
        <f>Katalog_Gesamt!M22</f>
        <v xml:space="preserve">Es werden unregelmässig Umfragen zur Leistung der IT gemacht. Kennzahlen zur Kundenzufriedenheit werden jedoch nicht standardisiert ermittelt. Die Verantwortlichen für die Leistungserbringung sind definiert und kommuniziert. </v>
      </c>
      <c r="N22" s="42"/>
      <c r="O22" s="42" t="str">
        <f>Katalog_Gesamt!O22</f>
        <v>Feedback über den Support wird automatisiert eingeholt, z.B. über das Ticketsystem. Dieses Feedback wird vor allem mit der Unternehmensleitung diskutiert und um die Leistung der Informatik zu bestimmen. User werden unregelmässig über das Feedback informiert.</v>
      </c>
      <c r="P22" s="42"/>
      <c r="Q22" s="42" t="str">
        <f>Katalog_Gesamt!Q22</f>
        <v>Der Prozess für die Einbindung des Kundenfeedbacks ist etabliert. Die User werden regelmässig automatisch über die neuesten Zahlen informiert. Es wird regelmässig der Austausch mit dem Business durchgeführt.</v>
      </c>
      <c r="S22" s="44"/>
      <c r="T22" s="45"/>
      <c r="U22" s="45"/>
      <c r="V22" s="45"/>
      <c r="W22" s="46"/>
      <c r="Y22" s="42"/>
    </row>
    <row r="23" spans="1:25" customFormat="1" ht="115.5" hidden="1" thickBot="1" x14ac:dyDescent="0.25">
      <c r="A23" s="296" t="s">
        <v>106</v>
      </c>
      <c r="B23" s="32">
        <v>13</v>
      </c>
      <c r="C23" s="33" t="str">
        <f>Katalog_Gesamt!C23</f>
        <v>Wie werden die eingesetzten Assets aktiv gemanagt? Wie wird sichergestellt, dass die IT einen kompletten Überblick über die IT-Systeme und die verwendete Software inkl. Lizenzen hat?</v>
      </c>
      <c r="D23" s="43" t="str">
        <f>IF(Katalog_Gesamt!D23="x","x","")</f>
        <v/>
      </c>
      <c r="E23" s="43" t="str">
        <f>IF(Katalog_Gesamt!E35="x","x","")</f>
        <v/>
      </c>
      <c r="F23" s="43" t="str">
        <f>IF(Katalog_Gesamt!F35="x","x","")</f>
        <v>x</v>
      </c>
      <c r="G23" s="43" t="str">
        <f>IF(Katalog_Gesamt!G35="x","x","")</f>
        <v>x</v>
      </c>
      <c r="I23" s="42" t="str">
        <f>Katalog_Gesamt!I23</f>
        <v>Es besteht kein Überblick über die eingesetzten Assets,Software und Lizenzen.</v>
      </c>
      <c r="J23" s="42"/>
      <c r="K23" s="42" t="str">
        <f>Katalog_Gesamt!K23</f>
        <v>Ein Bewusstsein für das Management der Assets besteht grundsätzlich. Es werden vereinzelte Listen und Übersichten geführt, diese sind aber nicht durchgängig und vollständig.</v>
      </c>
      <c r="L23" s="42"/>
      <c r="M23" s="42" t="str">
        <f>Katalog_Gesamt!M23</f>
        <v>Die Prozesse für eine standardisierte Erfassung der Assets entwickeln sich und werden dokumentiert. Erste Formen einer Struktur sind vorhanden und die Prozesse sind teilweise wiederholbar. Die Zuständigkeiten und Verantwortlichkeiten sind definiert und Prozesseigner sind festgelegt.</v>
      </c>
      <c r="N23" s="42"/>
      <c r="O23" s="42" t="str">
        <f>Katalog_Gesamt!O23</f>
        <v>Sämtliche Aspekte der Prozesse und Policies sind dokumentiert und wiederholbar. Die Assets werden systemgestützt erfasst und verwaltet. Die Werkzeuge zur Verwaltung der Assets werden entsprechend eines standardisierten Plans eingesetzt und sind bereits mit anderen Werkzeugen, z.B. eines Ticketsystems integriert.</v>
      </c>
      <c r="P23" s="42"/>
      <c r="Q23" s="42" t="str">
        <f>Katalog_Gesamt!Q23</f>
        <v xml:space="preserve">Externe "Best Practice", wie der "Konfiguration Management"-Prozess von ITIL, werden angewandt. Die Prozessdokumentation wurde automatisiert und Workflows entwickelt. Prozesse, Policies und Verfahren sind integriert und ermöglichen ein vollständiges Management und Verbesserung; Ein kontinuierlicher Verbesserungsprozess ist initiiert. </v>
      </c>
      <c r="S23" s="44"/>
      <c r="T23" s="45"/>
      <c r="U23" s="45"/>
      <c r="V23" s="45"/>
      <c r="W23" s="46"/>
      <c r="Y23" s="42"/>
    </row>
    <row r="24" spans="1:25" ht="192" hidden="1" thickBot="1" x14ac:dyDescent="0.25">
      <c r="A24" s="291"/>
      <c r="B24" s="32">
        <v>14</v>
      </c>
      <c r="C24" s="33" t="str">
        <f>Katalog_Gesamt!C24</f>
        <v>Wie werden bestehende Systeme dokumentiert? Bestehen pro System eine Systembeschreibung und eine Dokumentation? Werden die Wartungsverträge für die Systeme aktiv gemanagt?</v>
      </c>
      <c r="D24" s="43" t="str">
        <f>IF(Katalog_Gesamt!D24="x","x","")</f>
        <v/>
      </c>
      <c r="E24" s="43" t="str">
        <f>IF(Katalog_Gesamt!E36="x","x","")</f>
        <v>x</v>
      </c>
      <c r="F24" s="43" t="str">
        <f>IF(Katalog_Gesamt!F36="x","x","")</f>
        <v>x</v>
      </c>
      <c r="G24" s="43" t="str">
        <f>IF(Katalog_Gesamt!G36="x","x","")</f>
        <v>x</v>
      </c>
      <c r="I24" s="42" t="str">
        <f>Katalog_Gesamt!I24</f>
        <v xml:space="preserve">Die eingesetzten Systeme werden nicht im Detail beschrieben und dokumentiert. </v>
      </c>
      <c r="J24" s="42"/>
      <c r="K24" s="42" t="str">
        <f>Katalog_Gesamt!K24</f>
        <v>Nur besondere Systeme werden speziell dokumentiert. Es besteht keine einheitliche Vorgehensweise wie eine Dokumentation zu erstellen ist und was sie enthalten muss. Ob und wie eine Dokumentation erstellt wird, ist abhängig vom Mitarbeiter. Es besteht keine Übersicht über vorhandene Wartungs- und Supportverträge.</v>
      </c>
      <c r="L24" s="42"/>
      <c r="M24" s="42" t="str">
        <f>Katalog_Gesamt!M24</f>
        <v xml:space="preserve">Das Bewusstsein für den Handlungsbedarf besteht. Die Verwendung von ersten Prozesse und Policies zur Erstellung von Dokumentationen sind definiert und dokumentiert. Es besteht eine Übersicht über Wartungsverträge. Die jeweiligen Verträge sind aber nicht zwingend einzelnen Systemen zugewiesen. Prozesszuständigkeiten und Verantwortlichkeiten ist definiert und Prozesseigner wurden festgelegt. Einige Ziele und Messgrössen sind definiert, jedoch nicht kommuniziert.  
</v>
      </c>
      <c r="N24" s="42"/>
      <c r="O24" s="42" t="str">
        <f>Katalog_Gesamt!O24</f>
        <v xml:space="preserve">Die Prozesse zur Erstellung von Dokumentationen werden angewandt. Sämtliche Aspekte der Prozesse sind dokumentiert und wiederholbar. Werkzeuge werden entsprechend eines standardisierten Plans eingesetzt und sind bereits schon mit anderen Werkzeugen integriert. Es existieren für alle wichtigen Bereiche Dokumentation von Einzelsystemen bis hin zum Rechenzentrum. Den einzelnen Systemen werden die entsprechenden Wartungsverträge hinterlegt und überwacht.  </v>
      </c>
      <c r="P24" s="42"/>
      <c r="Q24" s="42" t="str">
        <f>Katalog_Gesamt!Q24</f>
        <v xml:space="preserve">Zukunftsgerichtetes und fortgeschrittenes Verständnis für die Anforderungen sind vorhanden. Externe "Best Practice", die z.B. auf den "Konfiguration Management"-Prozess von ITIL aufbauen, werden angewandt. Die Prozessdokumentation wurde automatisiert und Workflows entwickelt. Prozesse, Policies und Verfahren sind integriert und ermöglichen ein vollständiges Management und Verbesserung. Ein kontinuierlicher Verbesserungsprozess ist initiiert. 
</v>
      </c>
      <c r="R24" s="37"/>
      <c r="S24" s="44"/>
      <c r="T24" s="45"/>
      <c r="U24" s="45"/>
      <c r="V24" s="45"/>
      <c r="W24" s="46"/>
      <c r="X24" s="37"/>
      <c r="Y24" s="42"/>
    </row>
    <row r="25" spans="1:25" customFormat="1" ht="166.5" hidden="1" thickBot="1" x14ac:dyDescent="0.25">
      <c r="A25" s="297"/>
      <c r="B25" s="32">
        <v>15</v>
      </c>
      <c r="C25" s="33" t="str">
        <f>Katalog_Gesamt!C25</f>
        <v>Wie werden Systeme anhand eines Sourcing-Prozesses aktiv bewertet, um eine Prognose für den zukünftigen Bedarf zu ermitteln?</v>
      </c>
      <c r="D25" s="43" t="str">
        <f>IF(Katalog_Gesamt!D25="x","x","")</f>
        <v/>
      </c>
      <c r="E25" s="43" t="str">
        <f>IF(Katalog_Gesamt!E37="x","x","")</f>
        <v>x</v>
      </c>
      <c r="F25" s="43" t="str">
        <f>IF(Katalog_Gesamt!F37="x","x","")</f>
        <v>x</v>
      </c>
      <c r="G25" s="43" t="str">
        <f>IF(Katalog_Gesamt!G37="x","x","")</f>
        <v>x</v>
      </c>
      <c r="I25" s="42" t="str">
        <f>Katalog_Gesamt!I25</f>
        <v>Es erfolgt kein Sourcing der eingesetzten Systeme.</v>
      </c>
      <c r="J25" s="42"/>
      <c r="K25" s="42" t="str">
        <f>Katalog_Gesamt!K25</f>
        <v>Ähnliche, allgemeine Prozesse entwickeln sich, sind aber vom Charakter eher intuitiv und nur vereinzelt wiederholbar. Die Organisation ist eher chaotisch, die Verbreitung ist beschränkt auf einzelne Bereiche. Für die Ermittlung des Bedarfs und die Auslastung wird auf Erfahrungen des Systembetreuers vertraut. Dieser greift uneinheitlich und nur vereinzelt auf Tools oder Messmethoden zurück.</v>
      </c>
      <c r="L25" s="42"/>
      <c r="M25" s="42" t="str">
        <f>Katalog_Gesamt!M25</f>
        <v xml:space="preserve">Erste Prozesse und Policies sind definiert und dokumentiert. Erste Formen einer Struktur sind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5" s="42"/>
      <c r="O25" s="42" t="str">
        <f>Katalog_Gesamt!O25</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P25" s="42"/>
      <c r="Q25" s="42" t="str">
        <f>Katalog_Gesamt!Q25</f>
        <v>Standardisierte Werkzeuge werden im gesamten Unternehmen eingesetzt. Werkzeuge sind mit weiteren Werkzeugen integriert und ermöglichen einen durchgängigen Prozess. Werkzeuge werden eingesetzt, um den Prozess zu verbessern und Abweichungen automatisch zu erkennen. Prozesseigner sind befähigt, Entscheidungen zu treffen und Massnahmen zu ergreifen.</v>
      </c>
      <c r="S25" s="44"/>
      <c r="T25" s="45"/>
      <c r="U25" s="45"/>
      <c r="V25" s="45"/>
      <c r="W25" s="46"/>
      <c r="Y25" s="42"/>
    </row>
    <row r="26" spans="1:25" ht="102.75" hidden="1" thickBot="1" x14ac:dyDescent="0.25">
      <c r="A26" s="291"/>
      <c r="B26" s="32">
        <v>16</v>
      </c>
      <c r="C26" s="33" t="str">
        <f>Katalog_Gesamt!C26</f>
        <v>Bestehen detaillierte Pläne zum Thema Business-Continuity? Wie werden Massnahmen für den Unglücksfall geplant und gemanagt?</v>
      </c>
      <c r="D26" s="43" t="str">
        <f>IF(Katalog_Gesamt!D26="x","x","")</f>
        <v/>
      </c>
      <c r="E26" s="43" t="str">
        <f>IF(Katalog_Gesamt!E38="x","x","")</f>
        <v>x</v>
      </c>
      <c r="F26" s="43" t="str">
        <f>IF(Katalog_Gesamt!F38="x","x","")</f>
        <v/>
      </c>
      <c r="G26" s="43" t="str">
        <f>IF(Katalog_Gesamt!G38="x","x","")</f>
        <v>x</v>
      </c>
      <c r="I26" s="42" t="str">
        <f>Katalog_Gesamt!I26</f>
        <v>Es bestehen keine Vorkehrungen zur Vermeidung oder Verringerung von Ausfällen oder Störungen.</v>
      </c>
      <c r="J26" s="42"/>
      <c r="K26" s="42" t="str">
        <f>Katalog_Gesamt!K26</f>
        <v>Es gibt keine Absprachen mit der Unternehmensleitung zur Business Continuity. Erste Systeme und Dateien werden durch einfache Backups gesichert.</v>
      </c>
      <c r="L26" s="42"/>
      <c r="M26" s="42" t="str">
        <f>Katalog_Gesamt!M26</f>
        <v>Im Rahmen eines allgemeinen Verständnisses wurden erste Systeme redundant ausgelegt und Backup Szenarien definiert. Jedoch erfolgt dies im Allgemein ohne ein definiertes Konzept.</v>
      </c>
      <c r="N26" s="42"/>
      <c r="O26" s="42" t="str">
        <f>Katalog_Gesamt!O26</f>
        <v>Die wichtigsten Systeme im Rahmen der Business Continuity sind identifiziert und für jedes System sind die entsprechenden Verfügbarkeiten definiert und erste Massnahmen für die Einhaltung sind getroffen. Die Sichtweise auf die Systeme geht hin zu Business Prozessen und weg von Einzelsystemen.</v>
      </c>
      <c r="P26" s="42"/>
      <c r="Q26" s="42" t="str">
        <f>Katalog_Gesamt!Q26</f>
        <v xml:space="preserve">Es bestehen detaillierte Notfallpläne für das Business-Continuity mit Anforderungen an die jeweiligen Verfügbarkeiten und Wiederherstellungsszenarien. Es erfolgen regelmässig Recoverytest, um die Funktionalität im Desaster Fall zu gewährleisten. </v>
      </c>
      <c r="R26" s="37"/>
      <c r="S26" s="44"/>
      <c r="T26" s="45"/>
      <c r="U26" s="45"/>
      <c r="V26" s="45"/>
      <c r="W26" s="46"/>
      <c r="X26" s="37"/>
      <c r="Y26" s="42"/>
    </row>
    <row r="27" spans="1:25" ht="192" hidden="1" thickBot="1" x14ac:dyDescent="0.25">
      <c r="A27" s="291"/>
      <c r="B27" s="32">
        <v>17</v>
      </c>
      <c r="C27" s="33" t="str">
        <f>Katalog_Gesamt!C27</f>
        <v>Wie werden Standards für Hard- und Software sowie Infrastruktur entwickelt? Besteht ein aktuelles Management der Standards? Wird eine Produkt- und Lieferantenstrategie verfolgt?</v>
      </c>
      <c r="D27" s="43" t="str">
        <f>IF(Katalog_Gesamt!D27="x","x","")</f>
        <v/>
      </c>
      <c r="E27" s="43" t="str">
        <f>IF(Katalog_Gesamt!E39="x","x","")</f>
        <v/>
      </c>
      <c r="F27" s="43" t="str">
        <f>IF(Katalog_Gesamt!F39="x","x","")</f>
        <v/>
      </c>
      <c r="G27" s="43" t="str">
        <f>IF(Katalog_Gesamt!G39="x","x","")</f>
        <v>x</v>
      </c>
      <c r="I27" s="42" t="str">
        <f>Katalog_Gesamt!I27</f>
        <v>Es besteht kein Bewusstsein für den Einsatz von Standards innerhalb der IT.</v>
      </c>
      <c r="J27" s="42"/>
      <c r="K27" s="42" t="str">
        <f>Katalog_Gesamt!K27</f>
        <v>Ein Bewusstsein für den Einsatz einheitlicher Hardware besteht. Es wird versucht grundsätzlich einem Hersteller treu zu bleiben, jedoch gelingt das nicht immer. Es besteht keine Kenntnis über den LifeCycle eingesetzter Modelle und keine Absprache mit dem Lieferanten zum Einsatz einheitlicher Hardware.</v>
      </c>
      <c r="L27" s="42"/>
      <c r="M27" s="42" t="str">
        <f>Katalog_Gesamt!M27</f>
        <v>Das Bewusstsein für den Handlungsbedarf besteht. Die Kommunikation ist formeller und strukturierter. Verwendung von "Good Practice" entwickelt sich. Erste Prozesse für die Definition einer Lieferanten-Strategie sowie erste Definitionen von Standard-Software für Client &amp; Server sind dokumentiert. Erste Formen einer Struktur sind vorhanden, sie sind teilweise wiederholbar. Es besteht ein methodisches, strukturiertes und einheitliches Vorgehen.</v>
      </c>
      <c r="N27" s="42"/>
      <c r="O27" s="42" t="str">
        <f>Katalog_Gesamt!O27</f>
        <v>Interne "Best Practice" werden angewandt. Sämtliche Aspekte der Prozesse sind dokumentiert und wiederholbar. Es werden regelmässige Meetings mit dem Lieferanten, zur  Abstimmung eingesetzter Hard- und Software im Produkt Life-Cycle  durchgeführt. Standard Images für Server &amp; Clients sind definiert. Es werden weiterhin Standards für infrastrukturunterstützende Hardware (Stromversorgung, Verkabelung, Server Racks, Netzwerkkomponenten) entwickelt. Ziele und Messgrössen sind bekannt und kommuniziert. Es erfolgt ein erster Abgleich mit der IT-Strategie.</v>
      </c>
      <c r="P27" s="42"/>
      <c r="Q27" s="42" t="str">
        <f>Katalog_Gesamt!Q27</f>
        <v>Zukunftsgerichtetes und fortgeschrittenes Verständnis für die Anforderungen sind vorhanden. Verfahren werden angewandt, die Prozessdokumentation wurde automatisiert und Workflows entwickelt. Es erfolgt eine proaktive Kommunikation unter Verwendung von ausgereiften und integrierten Werkzeugen. Prozesse, Policies und Verfahren sind integriert und ermöglichen ein vollständiges Management und Verbesserung. Prozesseigner sind befähigt, Entscheidungen zu treffen und Massnahmen zu ergreifen. Verantwortlichkeiten sind akzeptiert und wurden über die gesamte Unternehmung gleichartig heruntergebrochen.</v>
      </c>
      <c r="R27" s="37"/>
      <c r="S27" s="44"/>
      <c r="T27" s="45"/>
      <c r="U27" s="45"/>
      <c r="V27" s="45"/>
      <c r="W27" s="46"/>
      <c r="X27" s="37"/>
      <c r="Y27" s="42"/>
    </row>
    <row r="28" spans="1:25" ht="166.5" hidden="1" thickBot="1" x14ac:dyDescent="0.25">
      <c r="A28" s="297"/>
      <c r="B28" s="32">
        <v>18</v>
      </c>
      <c r="C28" s="33" t="str">
        <f>Katalog_Gesamt!C28</f>
        <v>Wie werden die Key-Systeme identifiziert und aktiv überwacht?</v>
      </c>
      <c r="D28" s="43" t="str">
        <f>IF(Katalog_Gesamt!D28="x","x","")</f>
        <v/>
      </c>
      <c r="E28" s="43" t="str">
        <f>IF(Katalog_Gesamt!E23="x","x","")</f>
        <v/>
      </c>
      <c r="F28" s="43" t="str">
        <f>IF(Katalog_Gesamt!F23="x","x","")</f>
        <v>x</v>
      </c>
      <c r="G28" s="43" t="str">
        <f>IF(Katalog_Gesamt!G23="x","x","")</f>
        <v>x</v>
      </c>
      <c r="I28" s="42" t="str">
        <f>Katalog_Gesamt!I28</f>
        <v xml:space="preserve">Eine aktive Identifizierung von Key-Systemen wird nicht vorgenommen. </v>
      </c>
      <c r="J28" s="42"/>
      <c r="K28" s="42" t="str">
        <f>Katalog_Gesamt!K28</f>
        <v xml:space="preserve">Es werden einzelne Systeme durch ihre Systembetreuer überwacht. Die Vorgehensweise ist eher ad hoc, um die eingesetzten Systeme zu identifizieren. Wie sie dabei vorgehen und was dabei überwacht wird, ist eher intuitiv </v>
      </c>
      <c r="L28" s="42"/>
      <c r="M28" s="42" t="str">
        <f>Katalog_Gesamt!M28</f>
        <v xml:space="preserve">Erste Prozesse und Policies sind definiert und dokumentiert. Erste Formen einer Struktur ist vorhanden. Sie sind  teilweise wiederholbar, es besteht ein methodisches, strukturiertes und einheitliches Vorgehen. Systeme sind identifiziert und definiert. Eine Vorgehensweise zur Verwendung und Standardisierung von Werkzeugen zur Automatisierung von Prozessen wurde entwickelt. In den Haupteinsatzbereichen werden entsprechende Werkzeuge eingesetzt. </v>
      </c>
      <c r="N28" s="42"/>
      <c r="O28" s="42" t="str">
        <f>Katalog_Gesamt!O28</f>
        <v xml:space="preserve">Interne "Best Practice" werden angewandt. Sämtliche Aspekte der Prozesse sind dokumentiert und wiederholbar. Werkzeuge werden entsprechend eines standardisierten Plans eingesetzt. Werkzeuge werden in den wichtigen Bereichen eingesetzt, um das Prozessmanagement zu automatisieren und die wichtigsten Aktivitäten und Kennzahlen zu überwachen. Prozesszuständigkeiten und Verantwortlichkeiten sind anerkannt und arbeiten so, dass der Prozesseigner seine Verantwortung erfüllen kann. 
</v>
      </c>
      <c r="P28" s="42"/>
      <c r="Q28" s="42" t="str">
        <f>Katalog_Gesamt!Q28</f>
        <v>Externe "Best Practice" Verfahren, wie z.B. der ITIL "Event-Management" Prozess werden angewandt. Die Prozessdokumentation wurde automatisiert und Workflows entwickelt. Standardisierte Werkzeuge werden im gesamten Unternehmen eingesetzt. Werkzeuge sind mit weiteren Werkzeugen integriert und ermöglichen einen durchgängigen Prozess. Werkzeuge werden eingesetzt, um den Prozess zu verbessern und Abweichungen automatisch zu erkennen.</v>
      </c>
      <c r="R28" s="37"/>
      <c r="S28" s="44"/>
      <c r="T28" s="45"/>
      <c r="U28" s="45"/>
      <c r="V28" s="45"/>
      <c r="W28" s="46"/>
      <c r="X28" s="37"/>
      <c r="Y28" s="42"/>
    </row>
    <row r="29" spans="1:25" ht="179.25" hidden="1" thickBot="1" x14ac:dyDescent="0.25">
      <c r="A29" s="297"/>
      <c r="B29" s="32">
        <v>19</v>
      </c>
      <c r="C29" s="33" t="str">
        <f>Katalog_Gesamt!C29</f>
        <v>Wie werden Veränderungen der Systeme, z. B. das Hinzufügen, Modifizieren oder Entfernen von Hard- und Software, sowie die jeweiligen Konfigurationen durchgeführt?</v>
      </c>
      <c r="D29" s="43" t="str">
        <f>IF(Katalog_Gesamt!D29="x","x","")</f>
        <v/>
      </c>
      <c r="E29" s="43" t="str">
        <f>IF(Katalog_Gesamt!E24="x","x","")</f>
        <v/>
      </c>
      <c r="F29" s="43" t="str">
        <f>IF(Katalog_Gesamt!F24="x","x","")</f>
        <v>x</v>
      </c>
      <c r="G29" s="43" t="str">
        <f>IF(Katalog_Gesamt!G24="x","x","")</f>
        <v>x</v>
      </c>
      <c r="I29" s="42" t="str">
        <f>Katalog_Gesamt!I29</f>
        <v xml:space="preserve">Es besteht kein Prozess, mit dem die Veränderungen an den Systemen strukturiert durchgeführt werden. </v>
      </c>
      <c r="J29" s="42"/>
      <c r="K29" s="42" t="str">
        <f>Katalog_Gesamt!K29</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In der Regel besteht kein allgemeiner Tool - Einsatz, Lösungen sind individuell und durch einzelne Personen entwickelt.</v>
      </c>
      <c r="L29" s="42"/>
      <c r="M29" s="42" t="str">
        <f>Katalog_Gesamt!M29</f>
        <v xml:space="preserve">Verwendung von "Good Practice" entwickelt sich. Erste Prozesse und Policies sind definiert und dokumentiert. Erste Formen einer Struktur simd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9" s="42"/>
      <c r="O29" s="42" t="str">
        <f>Katalog_Gesamt!O29</f>
        <v>Sämtliche Aspekte der Prozesse und Policies sind dokumentiert und wiederholbar. Die Verwaltung einzelner  "Changes" wird systemgestützt durchgeführt. Die Werkzeuge zur Verwaltung der "Changes" werden entsprechend eines standardisierten Plans eingesetzt und sind bereits mit anderen Werkzeugen, z.B. eines Ticketsystems integriert. Die Kommunikation und Freigabe, der durch den Veränderung betroffenen Stakeholder ist vollständig definiert.</v>
      </c>
      <c r="P29" s="42"/>
      <c r="Q29" s="42" t="str">
        <f>Katalog_Gesamt!Q29</f>
        <v xml:space="preserve">Externe "Best Practice", wie der "Change"-Prozess von ITIL. Verfahren werden angewandt. Die Prozessdokumentation wurde automatisiert und Workflows entwickelt. Prozesse, Policies und Verfahren sind integriert und ermöglichen ein vollständiges Management und Verbesserung. Ein kontinuierlicher Verbesserungsprozesse ist initiiert. </v>
      </c>
      <c r="R29" s="37"/>
      <c r="S29" s="44"/>
      <c r="T29" s="45"/>
      <c r="U29" s="45"/>
      <c r="V29" s="45"/>
      <c r="W29" s="46"/>
      <c r="X29" s="37"/>
      <c r="Y29" s="42"/>
    </row>
    <row r="30" spans="1:25" ht="192" hidden="1" thickBot="1" x14ac:dyDescent="0.25">
      <c r="A30" s="297"/>
      <c r="B30" s="32">
        <v>20</v>
      </c>
      <c r="C30" s="33" t="str">
        <f>Katalog_Gesamt!C30</f>
        <v>Wie werden End-User mit den IT-Werkzeugen vertraut gemacht? Bestehen Anleitungen und Beschreibungen für die End-User?</v>
      </c>
      <c r="D30" s="43" t="str">
        <f>IF(Katalog_Gesamt!D30="x","x","")</f>
        <v/>
      </c>
      <c r="E30" s="43" t="str">
        <f>IF(Katalog_Gesamt!E25="x","x","")</f>
        <v/>
      </c>
      <c r="F30" s="43" t="str">
        <f>IF(Katalog_Gesamt!F25="x","x","")</f>
        <v>x</v>
      </c>
      <c r="G30" s="43" t="str">
        <f>IF(Katalog_Gesamt!G25="x","x","")</f>
        <v>x</v>
      </c>
      <c r="H30" s="17"/>
      <c r="I30" s="42" t="str">
        <f>Katalog_Gesamt!I30</f>
        <v>Für End User bestehen keine definierten Prozesse für die Einweisung und Schulung in die Informationssysteme.</v>
      </c>
      <c r="J30" s="42"/>
      <c r="K30" s="42" t="str">
        <f>Katalog_Gesamt!K30</f>
        <v>Nach dem Eintritt werden die User kurz in die Systeme eingeführt. Danach besteht eine Holschuld der User gegenüber der IT. Zuständigkeiten und Verantwortlichkeiten sind nicht festgelegt, Einzelpersonen vermuten deren Zuständigkeit.</v>
      </c>
      <c r="L30" s="42"/>
      <c r="M30" s="42" t="str">
        <f>Katalog_Gesamt!M30</f>
        <v>Das Bewusstsein für den Handlungsbedarf besteht, die Kommunikation ist formeller und strukturierter. Erste Prozesse und Policies sind definiert und dokumentiert. Erste Formen einer Struktur sind vorhanden. Sie sind  teilweise wiederholbar. Erforderliche Skills für alle Bereiche und Minimalerfordernisse sind definiert. Ein formeller Schulungsplan für End User wurde entwickelt.</v>
      </c>
      <c r="N30" s="42"/>
      <c r="O30" s="42" t="str">
        <f>Katalog_Gesamt!O30</f>
        <v xml:space="preserve">Die Anforderungen werden umfassend verstanden. Reife Kommunikationstechniken werden angewandt und über Kommunikationswerkzeuge standardisiert. Erfordernisse für Skills für alle Bereiche werden routinemässig aktualisiert. Werkzeuge (E-Learning) werden entsprechend eines standardisierten Plans eingesetzt. Die Dokumentationen und Schulungen für End User werden regelmässig überarbeitet, damit die notwendigen Kenntnisse sichergestellt werden können. 
</v>
      </c>
      <c r="P30" s="42"/>
      <c r="Q30" s="42" t="str">
        <f>Katalog_Gesamt!Q30</f>
        <v xml:space="preserve">Ein zukunftsgerichtetes und fortgeschrittenes Verständnis für die Anforderungen sind vorhanden. Es erfolgt eine proaktive Kommunikation unter Verwendung von ausgereiften und integrierten Werkzeugen. Standardisierte Werkzeuge werden im gesamten Unternehmen eingesetzt. Es wird formell die laufende Entwicklung von Skills der End User unterstützt. Knowledge-sharing gehört zur Unternehmenskultur und wissensbasierte Systeme werden entwickelt und eingesetzt.  
</v>
      </c>
      <c r="R30" s="37"/>
      <c r="S30" s="44"/>
      <c r="T30" s="45"/>
      <c r="U30" s="45"/>
      <c r="V30" s="45"/>
      <c r="W30" s="46"/>
      <c r="X30" s="37"/>
      <c r="Y30" s="42"/>
    </row>
    <row r="31" spans="1:25" ht="204.75" hidden="1" thickBot="1" x14ac:dyDescent="0.25">
      <c r="A31" s="297"/>
      <c r="B31" s="32">
        <v>21</v>
      </c>
      <c r="C31" s="33" t="str">
        <f>Katalog_Gesamt!C31</f>
        <v>Wird innerhalb des Personalmanagements für jeden IT-Mitarbeiter eine Rollen-, Kompetenz- und Stellenbeschreibung geführt?</v>
      </c>
      <c r="D31" s="43" t="str">
        <f>IF(Katalog_Gesamt!D31="x","x","")</f>
        <v/>
      </c>
      <c r="E31" s="43" t="str">
        <f>IF(Katalog_Gesamt!E26="x","x","")</f>
        <v/>
      </c>
      <c r="F31" s="43" t="str">
        <f>IF(Katalog_Gesamt!F26="x","x","")</f>
        <v>x</v>
      </c>
      <c r="G31" s="43" t="str">
        <f>IF(Katalog_Gesamt!G26="x","x","")</f>
        <v>x</v>
      </c>
      <c r="H31" s="17"/>
      <c r="I31" s="42" t="str">
        <f>Katalog_Gesamt!I31</f>
        <v xml:space="preserve">Es bestehen keine Vorgaben für eine detaillierte Stellenbeschreibungen und dies wird auch nicht für notwendig erachtet. </v>
      </c>
      <c r="J31" s="42"/>
      <c r="K31" s="42" t="str">
        <f>Katalog_Gesamt!K31</f>
        <v>Das Bewusstsein für den Handlungsbedarf besteht und wird vom Management kommuniziert. Es bestehen grundsätzlich keine Stellenbeschreibung. Vereinzelt wurden, je nach Arbeitsstelle und Linienvorgesetzen, einzelne Stellenbeschreibung erstellt. Die Vorgehensweise und der Inhalt sind  nicht allgemein beschrieben.</v>
      </c>
      <c r="L31" s="42"/>
      <c r="M31" s="42" t="str">
        <f>Katalog_Gesamt!M31</f>
        <v xml:space="preserve">Erste Prozesse und Policies sind definiert und dokumentiert. Erforderliche Skills für alle Bereiche und Minimalerfordernisse sind definiert. Prozesszuständigkeiten und Verantwortlichkeiten sind definiert und Prozesseigner wurden festgelegt.
Vereinzelnd sind Personaldokumente (Stellenbeschreibungen, Kompetenzreglemente) erstellt. Sie  werden aber noch nicht durchgängig angewendet. Es existieren keine Vorgaben, welche den Inhalt und den Aufbau von Personaldokumente definieren. 
</v>
      </c>
      <c r="N31" s="42"/>
      <c r="O31" s="42" t="str">
        <f>Katalog_Gesamt!O31</f>
        <v xml:space="preserve">Sämtliche Aspekte der Prozesse sind dokumentiert und wiederholbar. Policies wurden vom Management freigegeben. Erfordernisse für Skills für alle Bereiche werden routinemässig aktualisiert. Prozesszuständigkeiten und Verantwortlichkeiten sind anerkannt.
Vorlagen für alle Personaldokumente sind vorhanden und werden durchgängig angewendet. 
</v>
      </c>
      <c r="P31" s="42"/>
      <c r="Q31" s="42" t="str">
        <f>Katalog_Gesamt!Q31</f>
        <v xml:space="preserve">Zukunftsgerichtetes und fortgeschrittenes Verständnis für die Anforderungen sind vorhanden. Die Prozessdokumentation wurde automatisiert und Workflows entwickelt. Prozesse, Policies und Verfahren sind integriert und ermöglichen ein vollständiges Management und Verbesserung. Ein kontinuierlicher Verbesserungsprozesse ist initiiert. </v>
      </c>
      <c r="R31" s="37"/>
      <c r="S31" s="44"/>
      <c r="T31" s="45"/>
      <c r="U31" s="45"/>
      <c r="V31" s="45"/>
      <c r="W31" s="46"/>
      <c r="X31" s="37"/>
      <c r="Y31" s="42"/>
    </row>
    <row r="32" spans="1:25" ht="128.25" hidden="1" thickBot="1" x14ac:dyDescent="0.25">
      <c r="A32" s="297"/>
      <c r="B32" s="32">
        <v>22</v>
      </c>
      <c r="C32" s="33" t="str">
        <f>Katalog_Gesamt!C32</f>
        <v>Wie wird das Know-how der Mitarbeiter gemanagt? Bestehen für jeden Mitarbeiter Ausbildungs- und Weiterbildungspläne?</v>
      </c>
      <c r="D32" s="43" t="str">
        <f>IF(Katalog_Gesamt!D32="x","x","")</f>
        <v/>
      </c>
      <c r="E32" s="43" t="str">
        <f>IF(Katalog_Gesamt!E27="x","x","")</f>
        <v/>
      </c>
      <c r="F32" s="43" t="str">
        <f>IF(Katalog_Gesamt!F27="x","x","")</f>
        <v>x</v>
      </c>
      <c r="G32" s="43" t="str">
        <f>IF(Katalog_Gesamt!G27="x","x","")</f>
        <v>x</v>
      </c>
      <c r="H32" s="17"/>
      <c r="I32" s="42" t="str">
        <f>Katalog_Gesamt!I32</f>
        <v>Für Mitarbeiter werden keine Ausbildungs- und Weiterbildungspläne erstellt.</v>
      </c>
      <c r="J32" s="42"/>
      <c r="K32" s="42" t="str">
        <f>Katalog_Gesamt!K32</f>
        <v>Das Know-How der Mitarbeiter wird nicht schriftlich erfasst. Hin und wieder besteht für einzelne Mitarbeiter die Möglichkeit, auf Schulungen zu gehen. Diese werden aber eher zufällig und nach den Bedürfnissen des Mitarbeiters ausgewählt.</v>
      </c>
      <c r="L32" s="42"/>
      <c r="M32" s="42" t="str">
        <f>Katalog_Gesamt!M32</f>
        <v xml:space="preserve">Das Bewusstsein für den Handlungsbedarf besteht, die Kommunikation ist formeller und strukturierter. Erforderliche Skills für alle Bereiche und deren Minimalerfordernisse sind definiert. Ein formeller Schulungsplan wurde entwickelt. Dieser beruht nur auf Basis Eigeninitiative. </v>
      </c>
      <c r="N32" s="42"/>
      <c r="O32" s="42" t="str">
        <f>Katalog_Gesamt!O32</f>
        <v xml:space="preserve">Interne "Best Practice" werden angewandt. Sämtliche Aspekte der Prozesse sind dokumentiert und wiederholbar. Policies wurden vom Management freigegeben. In regelmässigen Abständen werden zusammen mit dem Mitarbeiter Weiterbildungspläne erstellt und weitergeführt. Notwendige Kenntnisse werden sichergestellt und Zertifizierungen werden unterstützt. </v>
      </c>
      <c r="P32" s="42"/>
      <c r="Q32" s="42" t="str">
        <f>Katalog_Gesamt!Q32</f>
        <v xml:space="preserve">Es wird formell die laufende Entwicklung von Skills, welche auf klar definierten persönlichen und organisationsweiten Zielen fundieren, unterstützt. Knowledge-sharing gehört zur Unternehmenskultur und wissensbasierte Systeme werden entwickelt und eingesetzt.  </v>
      </c>
      <c r="R32" s="37"/>
      <c r="S32" s="44"/>
      <c r="T32" s="45"/>
      <c r="U32" s="45"/>
      <c r="V32" s="45"/>
      <c r="W32" s="46"/>
      <c r="X32" s="37"/>
      <c r="Y32" s="42"/>
    </row>
    <row r="33" spans="1:25" ht="217.5" hidden="1" thickBot="1" x14ac:dyDescent="0.25">
      <c r="A33" s="297"/>
      <c r="B33" s="32">
        <v>23</v>
      </c>
      <c r="C33" s="33" t="str">
        <f>Katalog_Gesamt!C33</f>
        <v>Wie werden externe Ressourcen gemanagt? Besteht eine Gesamtübersicht über alle externen Ressourcen mitsamt Leistungen, Kosten und Service-Level-Agreements?</v>
      </c>
      <c r="D33" s="43" t="str">
        <f>IF(Katalog_Gesamt!D33="x","x","")</f>
        <v/>
      </c>
      <c r="E33" s="43" t="str">
        <f>IF(Katalog_Gesamt!E28="x","x","")</f>
        <v/>
      </c>
      <c r="F33" s="43" t="str">
        <f>IF(Katalog_Gesamt!F28="x","x","")</f>
        <v>x</v>
      </c>
      <c r="G33" s="43" t="str">
        <f>IF(Katalog_Gesamt!G28="x","x","")</f>
        <v>x</v>
      </c>
      <c r="H33" s="17"/>
      <c r="I33" s="42" t="str">
        <f>Katalog_Gesamt!I33</f>
        <v>Es besteht keine einheitliche Übersicht über externe Ressourcen.</v>
      </c>
      <c r="J33" s="42"/>
      <c r="K33" s="42" t="str">
        <f>Katalog_Gesamt!K33</f>
        <v>Externe Ressourcen werden nur durch den jeweiligen Systembetreuer oder Teamleiter verwaltet. Es besteht keine Übersicht über die eingesetzten Ressourcen. Es bestehen keine klaren Ziele und Vorgaben.Teilweise sind Absprachen über einige Ziele getroffen worden. Es besteht aber keine Kenntnis wie diese Daten standardisiert erhoben werden.</v>
      </c>
      <c r="L33" s="42"/>
      <c r="M33" s="42" t="str">
        <f>Katalog_Gesamt!M33</f>
        <v xml:space="preserve">Das Bewusstsein für den Handlungsbedarf besteht. Erste Prozesse und Policies für die Erfassung und Verwaltung von externen Ressourcen sind definiert und dokumentiert. Erste Formen einer Struktur sind vorhanden und sie sind  teilweise wiederholbar. Eine Vorgehensweise zur Verwendung und Standardisierung von Werkzeugen zur Automatisierung von Prozessen wurde entwickelt. In den Haupteinsatzbereichen werden entsprechende Werkzeuge eingesetzt. Einige Zielgrössen sind definiert, jedoch nicht kommuniziert.
</v>
      </c>
      <c r="N33" s="42"/>
      <c r="O33" s="42" t="str">
        <f>Katalog_Gesamt!O33</f>
        <v xml:space="preserve">Definierte Prozesse werden angewandt und sämtliche Aspekte zur Aufnahme und Verwaltung von externen Ressourcen sind definiert und wiederholbar. Werkzeuge werden entsprechend eines standardisierten Plans eingesetzt. Prozesszuständigkeiten und Verantwortlichkeiten sind anerkannt und arbeiten so, dass der Prozesseigner seine Verantwortung erfüllen kann. Ziele und Messgrössen sind bekannt und kommuniziert. Es erfolgt ein erster Abgleich mit den Unternehmenszielen zum Thema Outsourcing innerhalb des  strategischen IT-Plans.
</v>
      </c>
      <c r="P33" s="42"/>
      <c r="Q33" s="42" t="str">
        <f>Katalog_Gesamt!Q33</f>
        <v xml:space="preserve">Die Prozessdokumentation für die Aufnahme und Verwaltung  externer Ressourcen wurde automatisiert und Workflows wurden entwickelt. Prozesse, Policies und Verfahren sind integriert und ermöglichen ein vollständiges Management und Verbesserung. Es besteht eine integriertes System zur Performancemessung, die IT-Ziele mit Unternehmenszielen durch die IT-Balanced-Scorecard verbindet. Abweichungen werden gesamthaft analysiert und kontinuierliche Verbesserungen im den Bereichen Kosten und SLA gehören zum täglichen Alltag.
</v>
      </c>
      <c r="R33" s="37"/>
      <c r="S33" s="44"/>
      <c r="T33" s="45"/>
      <c r="U33" s="45"/>
      <c r="V33" s="45"/>
      <c r="W33" s="46"/>
      <c r="X33" s="37"/>
      <c r="Y33" s="42"/>
    </row>
    <row r="34" spans="1:25" ht="204.75" hidden="1" thickBot="1" x14ac:dyDescent="0.25">
      <c r="A34" s="297"/>
      <c r="B34" s="100">
        <v>24</v>
      </c>
      <c r="C34" s="88" t="str">
        <f>Katalog_Gesamt!C34</f>
        <v>Wie werden die Kosten der externen Ressourcen aktiv überwacht und die Einhaltung der vereinbarten Service-Levels von externen Ressourcen gemessen?</v>
      </c>
      <c r="D34" s="62" t="str">
        <f>IF(Katalog_Gesamt!D34="x","x","")</f>
        <v/>
      </c>
      <c r="E34" s="43" t="str">
        <f>IF(Katalog_Gesamt!E29="x","x","")</f>
        <v/>
      </c>
      <c r="F34" s="43" t="str">
        <f>IF(Katalog_Gesamt!F29="x","x","")</f>
        <v>x</v>
      </c>
      <c r="G34" s="43" t="str">
        <f>IF(Katalog_Gesamt!G29="x","x","")</f>
        <v>x</v>
      </c>
      <c r="H34" s="17"/>
      <c r="I34" s="172" t="str">
        <f>Katalog_Gesamt!I34</f>
        <v xml:space="preserve">Die Kosten und Leistungen werden nicht gemessen und gemonitort. </v>
      </c>
      <c r="J34" s="172"/>
      <c r="K34" s="172" t="str">
        <f>Katalog_Gesamt!K34</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Vereinzelt werden Kosten von externen Ressourcen erfasst.</v>
      </c>
      <c r="L34" s="172"/>
      <c r="M34" s="172" t="str">
        <f>Katalog_Gesamt!M34</f>
        <v xml:space="preserve">Das Bewusstsein für den Handlungsbedarf besteht, die Kommunikation ist formeller und strukturierter. Verwendung von "Good Practice" entwickelt sich, erste Prozesse sind definiert und dokumentiert. Erste Formen einer Struktur sind vorhanden und  teilweise wiederholbar. Es besteht ein methodisches, strukturiertes und einheitliches Vorgehen zur Erfassung von Kosten und erbrachten Serviceleistungen durch externe Partner. </v>
      </c>
      <c r="N34" s="172"/>
      <c r="O34" s="172" t="str">
        <f>Katalog_Gesamt!O34</f>
        <v xml:space="preserve">Interne "Best Practice" werden angewandt. Sämtliche Aspekte der Prozesse sind dokumentiert und wiederholbar. Policies wurden vom Management freigegeben. Werkzeuge für die Erfassung und Auswertung der Kosten und Leistungen externer Ressourcen werden entsprechend eines standardisierten Pland eingesetzt. Sie werden in den Bereichen eingesetzt, um deren wichtigsten Aktivitäten und Kennzahlen zu überwachen. Prozesszuständigkeiten und Verantwortlichkeiten sind anerkannt und arbeiten so, dass der Prozesseigner seine Verantwortung erfüllen kann. 
</v>
      </c>
      <c r="P34" s="172"/>
      <c r="Q34" s="172" t="str">
        <f>Katalog_Gesamt!Q34</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R34" s="37"/>
      <c r="S34" s="44"/>
      <c r="T34" s="45"/>
      <c r="U34" s="45"/>
      <c r="V34" s="45"/>
      <c r="W34" s="46"/>
      <c r="X34" s="37"/>
      <c r="Y34" s="172"/>
    </row>
    <row r="35" spans="1:25" ht="141" thickBot="1" x14ac:dyDescent="0.25">
      <c r="A35" s="298" t="s">
        <v>107</v>
      </c>
      <c r="B35" s="233">
        <v>25</v>
      </c>
      <c r="C35" s="217" t="str">
        <f>Katalog_Gesamt!C35</f>
        <v>Besteht für IT-Projekte ein Framework, das die Vorgehensweise und die Dokumentation der Projekte definiert?</v>
      </c>
      <c r="D35" s="112" t="str">
        <f>IF(Katalog_Gesamt!D35="x","x","")</f>
        <v>x</v>
      </c>
      <c r="E35" s="86" t="str">
        <f>IF(Katalog_Gesamt!E30="x","x","")</f>
        <v>x</v>
      </c>
      <c r="F35" s="43" t="str">
        <f>IF(Katalog_Gesamt!F30="x","x","")</f>
        <v/>
      </c>
      <c r="G35" s="43" t="str">
        <f>IF(Katalog_Gesamt!G30="x","x","")</f>
        <v>x</v>
      </c>
      <c r="H35" s="17"/>
      <c r="I35" s="42" t="str">
        <f>Katalog_Gesamt!I35</f>
        <v>Es bestehen keine Vorgaben oder Frameworks zur Abwicklung von Projekten.</v>
      </c>
      <c r="J35" s="177"/>
      <c r="K35" s="42" t="str">
        <f>Katalog_Gesamt!K35</f>
        <v>Es ist zwar  Verständnis über eine einheitliche Vorgehensweise bei der Projektdurchführung vorhanden, jedoch obliegt es jedem einzelnen Projektleiter, wie er sein Projekt organisiert und dokumentiert.</v>
      </c>
      <c r="L35" s="177"/>
      <c r="M35" s="42" t="str">
        <f>Katalog_Gesamt!M35</f>
        <v xml:space="preserve">Erste Prozesse sind definiert und dokumentiert. Eine erste Struktur ist erkennbar. Die Prozesse sind teilweise wiederholbar und das Vorgehen dafür ist strukturiert und einheitlich. Erforderliche Skills für das Projektmanagement sind definiert und die Prozesszuständigkeiten sind bekannt. </v>
      </c>
      <c r="N35" s="177"/>
      <c r="O35" s="42" t="str">
        <f>Katalog_Gesamt!O35</f>
        <v xml:space="preserve">Die Anforderungen an die Projektorganisation werden verstanden und angewandt. Interne "Best Practice" werden angewandt. Sämtliche Aspekte des Projektmanagement sind dokumentiert und wiederholbar. Die Policies wurden vom Management freigegeben. Ziele und Messgrössen sind bekannt und kommuniziert. </v>
      </c>
      <c r="P35" s="177"/>
      <c r="Q35" s="42" t="str">
        <f>Katalog_Gesamt!Q35</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S35" s="168"/>
      <c r="T35" s="169"/>
      <c r="U35" s="169"/>
      <c r="V35" s="169"/>
      <c r="W35" s="170"/>
      <c r="Y35" s="171"/>
    </row>
    <row r="36" spans="1:25" ht="115.5" thickBot="1" x14ac:dyDescent="0.25">
      <c r="A36" s="298"/>
      <c r="B36" s="233">
        <v>26</v>
      </c>
      <c r="C36" s="217" t="str">
        <f>Katalog_Gesamt!C36</f>
        <v>Wie erfolgt während des Projekts ein definiertes Reporting an die Stakeholder?</v>
      </c>
      <c r="D36" s="112" t="str">
        <f>IF(Katalog_Gesamt!D36="x","x","")</f>
        <v>x</v>
      </c>
      <c r="E36" s="86" t="str">
        <f>IF(Katalog_Gesamt!E31="x","x","")</f>
        <v/>
      </c>
      <c r="F36" s="43" t="str">
        <f>IF(Katalog_Gesamt!F31="x","x","")</f>
        <v>x</v>
      </c>
      <c r="G36" s="43" t="str">
        <f>IF(Katalog_Gesamt!G31="x","x","")</f>
        <v>x</v>
      </c>
      <c r="H36" s="17"/>
      <c r="I36" s="42" t="str">
        <f>Katalog_Gesamt!I36</f>
        <v>Es erfolgt kein Reporting während des Projekts. Der Begriff Stakeholder ist nicht bekannt.</v>
      </c>
      <c r="J36" s="177"/>
      <c r="K36" s="42" t="str">
        <f>Katalog_Gesamt!K36</f>
        <v>Stakeholder werden durch den Projektleiter zwar identifiziert aber nicht dokumentiert. Es erfolgt keine proaktive Kommunikation mit den Stakeholder.</v>
      </c>
      <c r="L36" s="177"/>
      <c r="M36" s="42" t="str">
        <f>Katalog_Gesamt!M36</f>
        <v xml:space="preserve">Erste Prozesse und Vorgehensweisen für die Identifikation von Stakeholder sind definiert und dokumentiert. Der Prozess für die Kommunikation gegenüber den Stakeholder ist noch nicht definiert und obliegt dem jeweiligen Projektleiter. </v>
      </c>
      <c r="N36" s="177"/>
      <c r="O36" s="42" t="str">
        <f>Katalog_Gesamt!O36</f>
        <v xml:space="preserve">Die Anforderungen werden umfassend verstanden, reife Kommunikationstechniken gegenüber den Stakeholder werden angewandt und die Kommunikationswerkzeuge sind standardisiert. Sämtliche Aspekte des Kommunikationsprozesses sind dokumentiert und wiederholbar.
</v>
      </c>
      <c r="P36" s="177"/>
      <c r="Q36" s="42" t="str">
        <f>Katalog_Gesamt!Q36</f>
        <v>Ein zukunftsgerichtetes und fortgeschrittenes Verständnis für die Anforderungen sind vorhanden. Es erfolgt eine proaktive Kommunikation unter Verwendung von ausgereiften und integrierten Werkzeugen. Kontinuierliche Verbesserung gehört zum Alltag.</v>
      </c>
      <c r="S36" s="168"/>
      <c r="T36" s="169"/>
      <c r="U36" s="169"/>
      <c r="V36" s="169"/>
      <c r="W36" s="170"/>
      <c r="Y36" s="171"/>
    </row>
    <row r="37" spans="1:25" ht="102.75" thickBot="1" x14ac:dyDescent="0.25">
      <c r="A37" s="298"/>
      <c r="B37" s="233">
        <v>27</v>
      </c>
      <c r="C37" s="217" t="str">
        <f>Katalog_Gesamt!C37</f>
        <v>Wie erfolgt während des Projekts und bei Projektende ein Abgleich von Soll- und Istzustand auf den Ebenen Zeit, Geld und Qualität?</v>
      </c>
      <c r="D37" s="112" t="str">
        <f>IF(Katalog_Gesamt!D37="x","x","")</f>
        <v>x</v>
      </c>
      <c r="E37" s="86" t="str">
        <f>IF(Katalog_Gesamt!E32="x","x","")</f>
        <v/>
      </c>
      <c r="F37" s="43" t="str">
        <f>IF(Katalog_Gesamt!F32="x","x","")</f>
        <v>x</v>
      </c>
      <c r="G37" s="43" t="str">
        <f>IF(Katalog_Gesamt!G32="x","x","")</f>
        <v>x</v>
      </c>
      <c r="H37" s="17"/>
      <c r="I37" s="42" t="str">
        <f>Katalog_Gesamt!I37</f>
        <v>Ein Abgleich von Soll und Ist, während des Projekts und nach Projektende, wird nicht durchgeführt.</v>
      </c>
      <c r="J37" s="177"/>
      <c r="K37" s="42" t="str">
        <f>Katalog_Gesamt!K37</f>
        <v>Das Verständnis für einen Soll/Ist-Vergleich nach Projektende ist durchaus vorhanden, wird aber nur selten und mit eher informativem Charakter durchgeführt.</v>
      </c>
      <c r="L37" s="177"/>
      <c r="M37" s="42" t="str">
        <f>Katalog_Gesamt!M37</f>
        <v xml:space="preserve">Einige Ziele und Messgrössen sind definiert, jedoch nicht kommuniziert. Eine Vorgehensweise zur Verwendung und Standardisierung von Prozessen und Werkzeugen zur Automatisierung von Prozessen wurde entwickelt. Zahlen zum Projektstand werden vereinzelt aufbereitet.
 </v>
      </c>
      <c r="N37" s="177"/>
      <c r="O37" s="42" t="str">
        <f>Katalog_Gesamt!O37</f>
        <v>Ziele und Messgrössen sind bekannt und kommuniziert. Interne "Best Practice" werden angewandt. Sämtliche Aspekte der Prozesse sind dokumentiert und wiederholbar. Vorgehensweise für ein einheitliches Projektcontrolling wurde vom Management freigegeben.</v>
      </c>
      <c r="P37" s="177"/>
      <c r="Q37" s="42" t="str">
        <f>Katalog_Gesamt!Q37</f>
        <v>Es besteht eine integriertes System zur Performancemessung,  Abweichungen werden gesamthaft analysiert. Standardisierte Werkzeuge zum Projektcontrolling werden im gesamten Unternehmen eingesetzt.  Kontinuierliche Verbesserung gehört zum Alltag.</v>
      </c>
      <c r="S37" s="168"/>
      <c r="T37" s="169"/>
      <c r="U37" s="169"/>
      <c r="V37" s="169"/>
      <c r="W37" s="170"/>
      <c r="Y37" s="171"/>
    </row>
    <row r="38" spans="1:25" ht="141" thickBot="1" x14ac:dyDescent="0.25">
      <c r="A38" s="298"/>
      <c r="B38" s="233">
        <v>28</v>
      </c>
      <c r="C38" s="217" t="str">
        <f>Katalog_Gesamt!C38</f>
        <v>Besteht für das IT-Projektportfoliomanagement ein Framework, das die Vorgehensweise und die Dokumentation des Portfoliomanagements entsprechend definiert?</v>
      </c>
      <c r="D38" s="112" t="str">
        <f>IF(Katalog_Gesamt!D38="x","x","")</f>
        <v>x</v>
      </c>
      <c r="E38" s="86" t="str">
        <f>IF(Katalog_Gesamt!E33="x","x","")</f>
        <v/>
      </c>
      <c r="F38" s="43" t="str">
        <f>IF(Katalog_Gesamt!F33="x","x","")</f>
        <v>x</v>
      </c>
      <c r="G38" s="43" t="str">
        <f>IF(Katalog_Gesamt!G33="x","x","")</f>
        <v>x</v>
      </c>
      <c r="H38" s="17"/>
      <c r="I38" s="42" t="str">
        <f>Katalog_Gesamt!I38</f>
        <v>Es existiert kein IT-Projekt- Portfoliomanagement.</v>
      </c>
      <c r="J38" s="177"/>
      <c r="K38" s="42" t="str">
        <f>Katalog_Gesamt!K38</f>
        <v>Das Bewusstsein für einen Handlungsbedarf besteht und wird vom Management kommuniziert. Es besteht keine einheitliche Vorgehensweise für das IT-Projektportfolio-Management.  Jeder Projektleiter führt die Projektbewertung nach eignen Vorstellungen und Zielen durch.</v>
      </c>
      <c r="L38" s="177"/>
      <c r="M38" s="42" t="str">
        <f>Katalog_Gesamt!M38</f>
        <v xml:space="preserve">Erste Prozesse sind definiert und dokumentiert. Eine erste Struktur ist erkennbar, die Prozesse sind teilweise wiederholbar und das Vorgehen dafür ist strukturiert und einheitlich. Erforderliche Skills für das Projektportfolio-Management sind definiert und die Prozesszuständigkeiten sind bekannt. </v>
      </c>
      <c r="N38" s="177"/>
      <c r="O38" s="42" t="str">
        <f>Katalog_Gesamt!O38</f>
        <v xml:space="preserve">Die Anforderungen an das Projektportfolio-Management werden verstanden und angewandt. Interne "Best Practice" werden angewandt. Sämtliche Aspekte des Projektportfolio-Managements sind dokumentiert und wiederholbar. Die Policies wurden vom Management freigegeben. Ziele und Messgrössen sind bekannt und kommuniziert. </v>
      </c>
      <c r="P38" s="177"/>
      <c r="Q38" s="42" t="str">
        <f>Katalog_Gesamt!Q38</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S38" s="168"/>
      <c r="T38" s="169"/>
      <c r="U38" s="169"/>
      <c r="V38" s="169"/>
      <c r="W38" s="170"/>
      <c r="Y38" s="171"/>
    </row>
    <row r="39" spans="1:25" ht="115.5" thickBot="1" x14ac:dyDescent="0.25">
      <c r="A39" s="298"/>
      <c r="B39" s="233">
        <v>29</v>
      </c>
      <c r="C39" s="217" t="str">
        <f>Katalog_Gesamt!C39</f>
        <v>Wie wird sichergestellt, dass durch definierte Prozesse für das Projektportfoliomanagement, Projekte bewertet und anschliessend mit der Unternehmens- oder IT-Strategie abgestimmt werden?</v>
      </c>
      <c r="D39" s="112" t="str">
        <f>IF(Katalog_Gesamt!D39="x","x","")</f>
        <v>x</v>
      </c>
      <c r="E39" s="86" t="str">
        <f>IF(Katalog_Gesamt!E34="x","x","")</f>
        <v/>
      </c>
      <c r="F39" s="43" t="str">
        <f>IF(Katalog_Gesamt!F34="x","x","")</f>
        <v>x</v>
      </c>
      <c r="G39" s="43" t="str">
        <f>IF(Katalog_Gesamt!G34="x","x","")</f>
        <v>x</v>
      </c>
      <c r="H39" s="17"/>
      <c r="I39" s="42" t="str">
        <f>Katalog_Gesamt!I39</f>
        <v>Eine Abstimmung von Projekten mit der IT-Strategie oder Unternehmensstrategie wird nicht durchgeführt.</v>
      </c>
      <c r="J39" s="177"/>
      <c r="K39" s="42" t="str">
        <f>Katalog_Gesamt!K39</f>
        <v>Eine Abstimmung der Projekte mit der entsprechenden IT- oder Unternehmensstrategie wird für vereinzelte Projekte durchgeführt. Es bestehen keine klaren Ziele für ein Projektportfolio-Management und die Zuständigkeiten und Aufgaben sind eher unklar</v>
      </c>
      <c r="L39" s="177"/>
      <c r="M39" s="42" t="str">
        <f>Katalog_Gesamt!M39</f>
        <v>Verwendung von "Good Practice" entwickelt sich. Erste Prozesse und Policies für Bewertung von Projekte sind definiert und dokumentiert. Erste Formen einer Struktur sind vorhanden. Sie sind  teilweise wiederholbar. Es besteht ein methodisches, strukturiertes und einheitliches Vorgehen. Die Basis für die Errechnung einer Projektkennzahl ist vorhanden.</v>
      </c>
      <c r="N39" s="177"/>
      <c r="O39" s="42" t="str">
        <f>Katalog_Gesamt!O39</f>
        <v>Interne "Best Practice" werden angewandt. Sämtliche Aspekte der Prozesse sind dokumentiert und wiederholbar. Policies wurden vom Management freigegeben. Erste Standards für eine Weiterentwicklung sind definiert. Die Projektkennzahl ist definiert und dient als Standard innerhalb des gesamten Unternehmens. Ziele und Messgrössen sind bekannt und kommuniziert.</v>
      </c>
      <c r="P39" s="177"/>
      <c r="Q39" s="42" t="str">
        <f>Katalog_Gesamt!Q39</f>
        <v xml:space="preserve">Zukunftsgerichtetes und fortgeschrittenes Verständnis für die Anforderungen sind vorhanden. Es besteht eine integriertes System zur Performancemessung, welche IT-Ziele mit Unternehmenszielen durch die IT-Balanced-Scorecard verbindet. Abweichungen werden gesamthaft analysiert. Kontinuierliche Verbesserung gehört zum Alltag. </v>
      </c>
      <c r="S39" s="168"/>
      <c r="T39" s="169"/>
      <c r="U39" s="169"/>
      <c r="V39" s="169"/>
      <c r="W39" s="170"/>
      <c r="Y39" s="171"/>
    </row>
    <row r="50" spans="1:23" ht="12.75" x14ac:dyDescent="0.2">
      <c r="A50" s="37"/>
      <c r="C50" s="37"/>
      <c r="D50" s="37"/>
      <c r="E50" s="37"/>
      <c r="F50" s="37"/>
      <c r="G50" s="37"/>
      <c r="I50" s="37"/>
      <c r="J50" s="74"/>
      <c r="K50" s="37"/>
      <c r="L50" s="74"/>
      <c r="M50" s="37"/>
      <c r="N50" s="74"/>
      <c r="O50" s="37"/>
      <c r="P50" s="74"/>
      <c r="Q50" s="37"/>
      <c r="S50" s="37"/>
      <c r="T50" s="37"/>
      <c r="U50" s="37"/>
      <c r="V50" s="37"/>
      <c r="W50" s="37"/>
    </row>
    <row r="51" spans="1:23" ht="12.75" x14ac:dyDescent="0.2">
      <c r="A51" s="37"/>
      <c r="C51" s="37"/>
      <c r="D51" s="37"/>
      <c r="E51" s="37"/>
      <c r="F51" s="37"/>
      <c r="G51" s="37"/>
      <c r="I51" s="37"/>
      <c r="J51" s="74"/>
      <c r="K51" s="37"/>
      <c r="L51" s="74"/>
      <c r="M51" s="37"/>
      <c r="N51" s="74"/>
      <c r="O51" s="37"/>
      <c r="P51" s="74"/>
      <c r="Q51" s="37"/>
      <c r="S51" s="37"/>
      <c r="T51" s="37"/>
      <c r="U51" s="37"/>
      <c r="V51" s="37"/>
      <c r="W51" s="37"/>
    </row>
  </sheetData>
  <sheetProtection sheet="1" objects="1" scenarios="1" selectLockedCells="1"/>
  <autoFilter ref="D10:G39">
    <filterColumn colId="0">
      <customFilters>
        <customFilter operator="notEqual" val=" "/>
      </customFilters>
    </filterColumn>
  </autoFilter>
  <mergeCells count="7">
    <mergeCell ref="B2:C2"/>
    <mergeCell ref="A18:A22"/>
    <mergeCell ref="A23:A34"/>
    <mergeCell ref="A35:A39"/>
    <mergeCell ref="S9:W9"/>
    <mergeCell ref="D9:G9"/>
    <mergeCell ref="A11:A17"/>
  </mergeCells>
  <hyperlinks>
    <hyperlink ref="B2:C2" location="Inhaltsverzeichnis!A1" display="zurück zu Inhaltsverhzeichnis"/>
  </hyperlinks>
  <pageMargins left="0.35433070866141736" right="0.31496062992125984" top="0.39370078740157483" bottom="0.27559055118110237" header="0.27559055118110237" footer="0.27559055118110237"/>
  <pageSetup paperSize="8" scale="65" fitToHeight="0" orientation="landscape" horizontalDpi="4294967292" verticalDpi="4294967292" r:id="rId1"/>
  <headerFooter>
    <oddFooter>&amp;L&amp;9BSG Unternehmensberatung&amp;C&amp;9Seite &amp;P / &amp;N&amp;R&amp;9&amp;F / &amp;A</oddFooter>
  </headerFooter>
  <ignoredErrors>
    <ignoredError sqref="E11:F24 G31 E25:F39" emptyCellReference="1"/>
  </ignoredErrors>
  <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tt3" filterMode="1" enableFormatConditionsCalculation="0">
    <pageSetUpPr fitToPage="1"/>
  </sheetPr>
  <dimension ref="A1:Y51"/>
  <sheetViews>
    <sheetView showGridLines="0" zoomScaleNormal="100" workbookViewId="0">
      <pane xSplit="8" ySplit="11" topLeftCell="J12" activePane="bottomRight" state="frozen"/>
      <selection pane="topRight" activeCell="I1" sqref="I1"/>
      <selection pane="bottomLeft" activeCell="A12" sqref="A12"/>
      <selection pane="bottomRight" activeCell="B2" sqref="B2:C2"/>
    </sheetView>
  </sheetViews>
  <sheetFormatPr defaultColWidth="11.5546875" defaultRowHeight="15" x14ac:dyDescent="0.2"/>
  <cols>
    <col min="1" max="1" width="3.77734375" style="50" customWidth="1"/>
    <col min="2" max="2" width="3.88671875" style="37" customWidth="1"/>
    <col min="3" max="3" width="27.77734375" style="38" customWidth="1"/>
    <col min="4" max="4" width="7.44140625" style="20" hidden="1" customWidth="1"/>
    <col min="5" max="5" width="7.77734375" style="20" customWidth="1"/>
    <col min="6" max="6" width="7.109375" style="20" hidden="1" customWidth="1"/>
    <col min="7" max="7" width="8.5546875" style="20" hidden="1" customWidth="1"/>
    <col min="8" max="8" width="1" style="37" customWidth="1"/>
    <col min="9" max="9" width="30.44140625" style="39" customWidth="1"/>
    <col min="10" max="10" width="1" style="174" customWidth="1"/>
    <col min="11" max="11" width="30.44140625" style="39" customWidth="1"/>
    <col min="12" max="12" width="1" style="174" customWidth="1"/>
    <col min="13" max="13" width="30.44140625" style="39" customWidth="1"/>
    <col min="14" max="14" width="1" style="174" customWidth="1"/>
    <col min="15" max="15" width="30.44140625" style="39" customWidth="1"/>
    <col min="16" max="16" width="1" style="174" customWidth="1"/>
    <col min="17" max="17" width="30.44140625" style="39" customWidth="1"/>
    <col min="18" max="18" width="1" style="37" customWidth="1"/>
    <col min="19" max="23" width="3" style="20" customWidth="1"/>
    <col min="24" max="24" width="1" style="74" customWidth="1"/>
    <col min="25" max="25" width="41.109375" style="37" customWidth="1"/>
    <col min="26" max="16384" width="11.5546875" style="37"/>
  </cols>
  <sheetData>
    <row r="1" spans="1:25" ht="15" customHeight="1" x14ac:dyDescent="0.2"/>
    <row r="2" spans="1:25" ht="15" customHeight="1" x14ac:dyDescent="0.2">
      <c r="A2" s="15"/>
      <c r="B2" s="276" t="s">
        <v>317</v>
      </c>
      <c r="C2" s="276"/>
    </row>
    <row r="3" spans="1:25" ht="15" customHeight="1" x14ac:dyDescent="0.2"/>
    <row r="4" spans="1:25" ht="15" customHeight="1" x14ac:dyDescent="0.2"/>
    <row r="5" spans="1:25" ht="15" customHeight="1" x14ac:dyDescent="0.2"/>
    <row r="6" spans="1:25" ht="20.25" customHeight="1" x14ac:dyDescent="0.3">
      <c r="B6" s="117" t="s">
        <v>305</v>
      </c>
    </row>
    <row r="7" spans="1:25" ht="15" customHeight="1" x14ac:dyDescent="0.2"/>
    <row r="8" spans="1:25" ht="15" customHeight="1" thickBot="1" x14ac:dyDescent="0.25"/>
    <row r="9" spans="1:25" s="124" customFormat="1" ht="42.95" customHeight="1" thickBot="1" x14ac:dyDescent="0.25">
      <c r="A9" s="208"/>
      <c r="B9" s="103" t="s">
        <v>315</v>
      </c>
      <c r="C9" s="122" t="s">
        <v>0</v>
      </c>
      <c r="D9" s="311" t="s">
        <v>11</v>
      </c>
      <c r="E9" s="312"/>
      <c r="F9" s="303"/>
      <c r="G9" s="304"/>
      <c r="I9" s="126" t="s">
        <v>154</v>
      </c>
      <c r="J9" s="175"/>
      <c r="K9" s="126" t="s">
        <v>4</v>
      </c>
      <c r="L9" s="175"/>
      <c r="M9" s="126" t="s">
        <v>5</v>
      </c>
      <c r="N9" s="175"/>
      <c r="O9" s="126" t="s">
        <v>6</v>
      </c>
      <c r="P9" s="175"/>
      <c r="Q9" s="126" t="s">
        <v>155</v>
      </c>
      <c r="S9" s="299" t="s">
        <v>9</v>
      </c>
      <c r="T9" s="300"/>
      <c r="U9" s="300"/>
      <c r="V9" s="300"/>
      <c r="W9" s="301"/>
      <c r="X9" s="178"/>
      <c r="Y9" s="126" t="s">
        <v>108</v>
      </c>
    </row>
    <row r="10" spans="1:25" ht="17.850000000000001" customHeight="1" thickBot="1" x14ac:dyDescent="0.25">
      <c r="A10" s="209"/>
      <c r="B10" s="129"/>
      <c r="C10" s="130"/>
      <c r="D10" s="78" t="s">
        <v>12</v>
      </c>
      <c r="E10" s="94" t="s">
        <v>13</v>
      </c>
      <c r="F10" s="84" t="s">
        <v>1</v>
      </c>
      <c r="G10" s="25" t="s">
        <v>24</v>
      </c>
      <c r="I10" s="26" t="s">
        <v>14</v>
      </c>
      <c r="J10" s="176"/>
      <c r="K10" s="26" t="s">
        <v>15</v>
      </c>
      <c r="L10" s="176"/>
      <c r="M10" s="26" t="s">
        <v>16</v>
      </c>
      <c r="N10" s="176"/>
      <c r="O10" s="26" t="s">
        <v>22</v>
      </c>
      <c r="P10" s="176"/>
      <c r="Q10" s="26" t="s">
        <v>17</v>
      </c>
      <c r="S10" s="113">
        <v>1</v>
      </c>
      <c r="T10" s="114">
        <v>2</v>
      </c>
      <c r="U10" s="114">
        <v>3</v>
      </c>
      <c r="V10" s="114">
        <v>4</v>
      </c>
      <c r="W10" s="115">
        <v>5</v>
      </c>
      <c r="Y10" s="26"/>
    </row>
    <row r="11" spans="1:25" ht="255.75" hidden="1" thickBot="1" x14ac:dyDescent="0.25">
      <c r="A11" s="285" t="s">
        <v>104</v>
      </c>
      <c r="B11" s="105">
        <v>1</v>
      </c>
      <c r="C11" s="90"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43" t="str">
        <f>IF(Katalog_Gesamt!D11="x","x","")</f>
        <v>x</v>
      </c>
      <c r="E11" s="65" t="str">
        <f>IF(Katalog_Gesamt!E11="x","x","")</f>
        <v/>
      </c>
      <c r="F11" s="43" t="str">
        <f>IF(Katalog_Gesamt!F11="x","x","")</f>
        <v>x</v>
      </c>
      <c r="G11" s="43" t="str">
        <f>IF(Katalog_Gesamt!G11="x","x","")</f>
        <v>x</v>
      </c>
      <c r="I11" s="42" t="str">
        <f>Katalog_Gesamt!I11</f>
        <v>Es existiert keine IT-Strategie und es erfolgt dadurch kein Abgleich der Unternehmensstrategie.</v>
      </c>
      <c r="J11" s="39"/>
      <c r="K11" s="42" t="str">
        <f>Katalog_Gesamt!K11</f>
        <v xml:space="preserve">Das Bewusstsein für die Entwicklung einer IT-Strategie ist durchaus vorhanden, jedoch wurde noch nichts schriftlich festgehalten. Es bestehen immer wieder ad hoc Bemühungen, um ein Abgleich der IT- mit der  Unternehmensstrategie herzustellen
Die IT-Leitung ist weder direkt noch indirekt in der Geschäftsleitung vertreten. In unregelmässigen Abständen findet ein Austausch mit der Geschäftsleitung statt.
Aufgaben und Rollen innerhalb der Informatik sind nicht vorhanden. 
 </v>
      </c>
      <c r="L11" s="39"/>
      <c r="M11" s="42" t="str">
        <f>Katalog_Gesamt!M11</f>
        <v>Eine IT-Strategie wurde einmalig für die Unternehmung schriftlich definiert, das Bewusstsein für die Notwendigkeit besteht und wird klar kommuniziert. Bei Bedarf werden Teile der IT-Strategie mit der Unternehmensstrategie abgeglichen.
Die Informatik ist innerhalb der Unternehmung über in Geschäftsleitung vertreten. In der Regel berichtet der IT-Leiter einem kaufmännischen Leiter oder dem CFO.
Ein Verständnis für Zuständigkeiten und 
Rollen ist vorhanden. Es sind bereits ersten Organisationsstrukturen vorhanden.</v>
      </c>
      <c r="N11" s="39"/>
      <c r="O11" s="42" t="str">
        <f>Katalog_Gesamt!O11</f>
        <v xml:space="preserve">Eine IT-Strategie wurde schriftlich definiert und wird bei Bedarf angepasst. Der Aufbau sowie die Struktur der IT-Strategie wurde schriftlich definiert. Ein interner Prozess für einen regelmässigen Abgleich der IT- mit der Unternehmensstrategie wurde definiert. 
Die Informatikleitung ist in einem entscheidungsfähigen Gremium oder einem Ausschuss einsässig. Sie kann auf Augenhöhe mit der Geschäftsleitung kommunizieren.
Innerhalb der IT-bezogenen Organisationsstruktur sind Fokus, Rollen und Zuständigkeiten der einzelnen Funktionen definiert.
</v>
      </c>
      <c r="P11" s="39"/>
      <c r="Q11" s="42" t="str">
        <f>Katalog_Gesamt!Q11</f>
        <v xml:space="preserve">Die IT-Strategie wird nach einem definierten Prozess entwickelt, regelmässig überarbeitet und kommuniziert. Der Abgleich der IT- mit der Unternehmensstrategie ist ein elementarer Bestandteil der Unternehmensentwicklung und erfolgt regelmässig nach einem definierten Prozess.
Der IT-Leiter oder CIO ist Mitglieder der Geschäftsletung und berichtet in seiner Funktion auch direkt dem Vorstand.
Innerhalb der IT-bezogenen Organisationsstruktur sind Fokus, Rollen und Zustandigkeiten der einzelnen Funktionen definiert. Sie werden in regelmässigen Abständen überprüft und entsprechend angepasst.
</v>
      </c>
      <c r="S11" s="44"/>
      <c r="T11" s="45"/>
      <c r="U11" s="45"/>
      <c r="V11" s="45"/>
      <c r="W11" s="46"/>
      <c r="X11" s="37"/>
      <c r="Y11" s="42"/>
    </row>
    <row r="12" spans="1:25" ht="383.25" thickBot="1" x14ac:dyDescent="0.25">
      <c r="A12" s="305"/>
      <c r="B12" s="210">
        <v>2</v>
      </c>
      <c r="C12" s="95" t="str">
        <f>Katalog_Gesamt!C12</f>
        <v>Wie werden die, durch die Informatik entstehenden Kosten geplant, budgetiert, verrechnet und kontrolliert.</v>
      </c>
      <c r="D12" s="85" t="str">
        <f>IF(Katalog_Gesamt!D12="x","x","")</f>
        <v>x</v>
      </c>
      <c r="E12" s="112" t="str">
        <f>IF(Katalog_Gesamt!E12="x","x","")</f>
        <v>x</v>
      </c>
      <c r="F12" s="86" t="str">
        <f>IF(Katalog_Gesamt!F12="x","x","")</f>
        <v/>
      </c>
      <c r="G12" s="43" t="str">
        <f>IF(Katalog_Gesamt!G12="x","x","")</f>
        <v>x</v>
      </c>
      <c r="I12" s="42" t="str">
        <f>Katalog_Gesamt!I12</f>
        <v xml:space="preserve">Es erfolgt keine Verrechnung der IT-Kosten. </v>
      </c>
      <c r="K12" s="42" t="str">
        <f>Katalog_Gesamt!K12</f>
        <v xml:space="preserve">Ein IT-Budget ist vorhanden, es ist jedoch nicht mit dem Unternehmensbudget abgestimmt. Es erfolgt keine regelmässige Kontrolle und Anpassung des Budgets. Das erstellte Budget ist nicht geeignet um, mittelfristige Planungen zu erstellen.
Kosten für IT-Leistungen werden nicht erfasst und auch nicht verrechnet.  </v>
      </c>
      <c r="M12" s="42" t="str">
        <f>Katalog_Gesamt!M12</f>
        <v>Ein Verantwortlicher für das Managen von Kosten und Budget inkl. Stellvertreter ist benannt. 
Ein formelles IT-Budget ist implementiert, in dem sämtliche zu erwarteten IT-Kosten für gestützte Projekte, Programme, IT-Services enthalten sind, die durch Strategie und Portfolios vorgegeben sind.  
Alle Aufgaben (Aufwand, Investition) müssen einem Produkt zugewiesen werden können. Jedes IT-Produkt muss einen Preis haben. 
Der Kunde wird über IT-Kosten und IT-Services mittels Produktkatalog informiert.</v>
      </c>
      <c r="O12" s="42" t="str">
        <f>Katalog_Gesamt!O12</f>
        <v xml:space="preserve">Alle Prozesse für die Budgetierung, Leistungsverrechnung und Kostenermittlung sind eindeutig dokumentiert. 
Das IT-Budget ist zu definieren, pflegen und zu kommunizieren. Im Budget sind alle zugesagten und derzeitigen Aufwendungen erfasst. Hierunter fallen auch IT-Projekte und IT-Investitionen sowie Einsatz und Pflege von Betriebsmittel- und Serviceportfolios. 
Es wird sichergestellt, dass alle IT-Mitarbeiter regelmässig und zeitnah ihre Leistungen erfassen. Es erfolgt eine regelmässige Leistungsverrechnung an die Kunden. Der Kunde wird regelmässig über die verrechnete Leistung, in Form einer beschriebenen Rechnungsauskunft, informiert. 
Sämtliche Aufwands- und Investitionsanträge sind regelmässig zu prüfen. Es muss sichergestellt werden, dass alle vorgegebenen Budgetwerte eingehalten werden.
Für die Berechnung von Business Cases werden vereinzelt definierte IT-Kosten/Nutzerwartungen errechnet.
</v>
      </c>
      <c r="Q12" s="42" t="str">
        <f>Katalog_Gesamt!Q12</f>
        <v xml:space="preserve">Es ist die Effektivität der unterschiedlichen Aspekte der Budgetierung zu überwachen. Hierbei sind die Ergebnisse dieser Überwachung heranzuziehen, um weitere Verbesserungen zu implementieren und sicherzustellen, dass künftige Budgets genauer, zuverlässiger und kosteneffektiver sind.
Ein Controlling-Bericht zur Prüfung der Einhaltung der Planwerte ist etabliert. 
Die Verrechnung der erbrachten IT-Leistungen aus den Bereichen IT-Service, IT-ServiceDesk, IT-Betrieb und Projekte wird vollautomatisiert durchgeführt.
Für die Bewertung innerhalb des IT-Portfolio Managements werden Kennzahlen (ROI) von IT-Services herangezogen.
Alle Business Cases für Investitionen sind klar mit definierten IT-Kosten/Nutzenerwartungen versehen. </v>
      </c>
      <c r="S12" s="168"/>
      <c r="T12" s="169"/>
      <c r="U12" s="169"/>
      <c r="V12" s="169"/>
      <c r="W12" s="170"/>
      <c r="Y12" s="171"/>
    </row>
    <row r="13" spans="1:25" ht="179.25" hidden="1" thickBot="1" x14ac:dyDescent="0.25">
      <c r="A13" s="285"/>
      <c r="B13" s="28">
        <v>3</v>
      </c>
      <c r="C13" s="73"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D13" s="43" t="str">
        <f>IF(Katalog_Gesamt!D13="x","x","")</f>
        <v>x</v>
      </c>
      <c r="E13" s="63" t="str">
        <f>IF(Katalog_Gesamt!E13="x","x","")</f>
        <v/>
      </c>
      <c r="F13" s="43" t="str">
        <f>IF(Katalog_Gesamt!F13="x","x","")</f>
        <v/>
      </c>
      <c r="G13" s="43" t="str">
        <f>IF(Katalog_Gesamt!G13="x","x","")</f>
        <v>x</v>
      </c>
      <c r="I13" s="42" t="str">
        <f>Katalog_Gesamt!I13</f>
        <v>Es besteht keine Auflistung von IT-  Risiken, ein Risikobewusstsein ist nicht vorhanden.
Es bestehen keinerlei Absprachen über den Umgang mit Risiken.</v>
      </c>
      <c r="J13" s="39"/>
      <c r="K13" s="42" t="str">
        <f>Katalog_Gesamt!K13</f>
        <v xml:space="preserve">Es wurden schon vereinzelte IT- Risiken identifiziert, jedoch nur lückenhaft dokumentiert. Ebenso wurde versucht, diese Risiken zu bewerten, jedoch fehlte es an der methodischen Vorgehensweise.
Es besteht eine lose Definition von Seiten der Unternehmensleitung über die Art und Ausprägung der Risiken. </v>
      </c>
      <c r="L13" s="39"/>
      <c r="M13" s="42" t="str">
        <f>Katalog_Gesamt!M13</f>
        <v>Es wurde bereits eine Vorgehensweise zur Erfassung von Risiken entwickelt. Die IT-Risiken sind für die Hauptbereiche dokumentiert und eine Bewertung wurde anhand einer vorgängig definierten Kennzahl errechnet. Es wird aktiv begonnen, Skills und das Know-How intern aufzubauen. 
Es besteht eine mündliche Definition über die Arten der Risiken, die von der GL nicht akzeptiert werden.</v>
      </c>
      <c r="N13" s="39"/>
      <c r="O13" s="42" t="str">
        <f>Katalog_Gesamt!O13</f>
        <v>Es besteht eine vollständige Auflistung aller IT-Risiken und die Zuweisung zu einem Risikoeigner. Ein Prozess für  standardmässigen Risikoabgleich wurde schriftlich festgehalten. Es besteht eine definierte Vorgehensweise, um Risiken zu bewerten und einer Risikomatrix zuzuordnen.
Die Rahmenbedingungen bezugnehmend der IT-Risiken wurden mit der GL abgestimmt und schriftlich festgehalten.</v>
      </c>
      <c r="P13" s="39"/>
      <c r="Q13" s="42" t="str">
        <f>Katalog_Gesamt!Q13</f>
        <v xml:space="preserve">Die aufgelisteten IT-Risiken werden in einem definierten Prozess spwoe in einer Risikomatrix aufgenommen und regelmässig einem Review unterzogen. Die IT-Risiken werden in einem definierten Prozess regelmässig neu bewertet und je nach Einfluss auf das Gesamtunternehmen kategorisiert.
Im Rahmen eines unternehmensweiten Risk- Frameworks wurden die Grenzen und die Riskofreudigkeit des Unternehmens definiert und auf die IT-Risiken abgestimmt.  
</v>
      </c>
      <c r="S13" s="44"/>
      <c r="T13" s="45"/>
      <c r="U13" s="45"/>
      <c r="V13" s="45"/>
      <c r="W13" s="46"/>
      <c r="X13" s="37"/>
      <c r="Y13" s="42"/>
    </row>
    <row r="14" spans="1:25" ht="159.94999999999999" hidden="1" customHeight="1" thickBot="1" x14ac:dyDescent="0.25">
      <c r="A14" s="285"/>
      <c r="B14" s="105">
        <v>4</v>
      </c>
      <c r="C14" s="75" t="str">
        <f>Katalog_Gesamt!C14</f>
        <v xml:space="preserve">Wie wird die IT-Sicherheit sichergestellt? Bestehen hier definierte Prozesse und Richtlinien bzw. ein Alignement mit der Unternehmensleitung? </v>
      </c>
      <c r="D14" s="43" t="str">
        <f>IF(Katalog_Gesamt!D14="x","x","")</f>
        <v>x</v>
      </c>
      <c r="E14" s="62" t="str">
        <f>IF(Katalog_Gesamt!E14="x","x","")</f>
        <v/>
      </c>
      <c r="F14" s="43" t="str">
        <f>IF(Katalog_Gesamt!F14="x","x","")</f>
        <v/>
      </c>
      <c r="G14" s="43" t="str">
        <f>IF(Katalog_Gesamt!G14="x","x","")</f>
        <v>x</v>
      </c>
      <c r="I14" s="42" t="str">
        <f>Katalog_Gesamt!I14</f>
        <v>Es bestehen keine Prozesse für das Management der IT-Sicherheit. Der Einsatz solcher Prozesse wird als nicht relevant betrachtet.</v>
      </c>
      <c r="J14" s="39"/>
      <c r="K14" s="42" t="str">
        <f>Katalog_Gesamt!K14</f>
        <v xml:space="preserve">Es besteht das Bewusstsein und die Notwendigkeit eines Managements der IT-Sicherheit, jedoch wurden noch eine konkreten Prozesse und Systeme definiert. </v>
      </c>
      <c r="L14" s="39"/>
      <c r="M14" s="42" t="str">
        <f>Katalog_Gesamt!M14</f>
        <v>IT-Security-Systeme werden teilweise im Rahmen von Projekten definiert. Es bestehen aber keine Rollen, die für das Management der IT-Security verantwortlich sind. Es erfolgt kein standardmässiges Reporting, der Austausch erfolgt im Rahmen von Projektsitzungen.</v>
      </c>
      <c r="N14" s="39"/>
      <c r="O14" s="42" t="str">
        <f>Katalog_Gesamt!O14</f>
        <v>IT-Security ist ein fester Bestandteil der Informatik. Es wurden Bereiche  und Manager definiert, die sich der Thematik annehmen. Erste Prozesse sind bereits definiert. Der der Austausch erfolgt in regelmässigen IT-Security Meetings.</v>
      </c>
      <c r="P14" s="39"/>
      <c r="Q14" s="42" t="str">
        <f>Katalog_Gesamt!Q14</f>
        <v>Es gibt definierte Prozesse, die an ein bestehendes Framework (BIS oder ISO27001) angelehnt sind. Über regelmässige Audits wird die Funktionsfähigkeit der Prozesse sichergestellt.</v>
      </c>
      <c r="S14" s="44"/>
      <c r="T14" s="45"/>
      <c r="U14" s="45"/>
      <c r="V14" s="45"/>
      <c r="W14" s="46"/>
      <c r="X14" s="37"/>
      <c r="Y14" s="42"/>
    </row>
    <row r="15" spans="1:25" ht="159.94999999999999" customHeight="1" thickBot="1" x14ac:dyDescent="0.25">
      <c r="A15" s="305"/>
      <c r="B15" s="210">
        <v>5</v>
      </c>
      <c r="C15" s="95" t="str">
        <f>Katalog_Gesamt!C15</f>
        <v>Bestehen Definitionen zur Business-Continuity und Absprachen über die Verfügbarkeit der Informatiksysteme?</v>
      </c>
      <c r="D15" s="85" t="str">
        <f>IF(Katalog_Gesamt!D15="x","x","")</f>
        <v>x</v>
      </c>
      <c r="E15" s="112" t="str">
        <f>IF(Katalog_Gesamt!E15="x","x","")</f>
        <v>x</v>
      </c>
      <c r="F15" s="86" t="str">
        <f>IF(Katalog_Gesamt!F15="x","x","")</f>
        <v/>
      </c>
      <c r="G15" s="43" t="str">
        <f>IF(Katalog_Gesamt!G15="x","x","")</f>
        <v>x</v>
      </c>
      <c r="I15" s="42" t="str">
        <f>Katalog_Gesamt!I15</f>
        <v xml:space="preserve">Es wurden keine Absprachen mit dem Management für die Verfügbarkeit getroffen. Datensicherung und Redundanzen werden als nicht relevant betrachtet. </v>
      </c>
      <c r="K15" s="42" t="str">
        <f>Katalog_Gesamt!K15</f>
        <v>Es gibt keine Absprachen mit der Unternehmensleitung zur Business Continuity. Jedoch besteht ein erstes Verständnis zu den Themen Backup, Datensicherung und Redundanz.</v>
      </c>
      <c r="M15" s="42" t="str">
        <f>Katalog_Gesamt!M15</f>
        <v xml:space="preserve">Im Rahmen eines allgemeinen Verständnisses wurden erste Systeme identifiziert, welche für das Unternehmen wichtig sind. Für diese Systeme wurden lose Absprachen mit der GL zum Thema Verfügbarkeit getroffen. Es wird ein Prozess entwickelt der eine strukturierte Aufnahme der Systeme sicherstellen soll.   </v>
      </c>
      <c r="O15" s="42" t="str">
        <f>Katalog_Gesamt!O15</f>
        <v>Die wichtigsten Systeme im Rahmen der Business Continuity sind identifiziert und für jedes System sind die entsprechenden Verfügbarkeiten definiert. Erste Massnahmen für die Einhaltung sind getroffen. Ein Prozessverantwortlicher für den Prozess "Business Continuity" wurde definiert. Die Sichtweise auf die Systeme geht hin zu Business Prozessen und weg von Einzelsystemen.</v>
      </c>
      <c r="Q15" s="42" t="str">
        <f>Katalog_Gesamt!Q15</f>
        <v>Es bestehen detaillierte Notfallpläne für das Business Continuity mit Anforderungen an die jeweiligen Verfügbarkeiten und Wiederherstellungsszenarien. Der Prozess wird im Rahmen von "Best Practice" Methoden realisiert und unterliegt einer stetigen Verbesserung. Es erfolgt eine regelmässige Abstimmung über die relevanten Systeme mit der Unternehmensleitung.</v>
      </c>
      <c r="S15" s="168"/>
      <c r="T15" s="169"/>
      <c r="U15" s="169"/>
      <c r="V15" s="169"/>
      <c r="W15" s="170"/>
      <c r="Y15" s="171"/>
    </row>
    <row r="16" spans="1:25" ht="159.94999999999999" hidden="1" customHeight="1" thickBot="1" x14ac:dyDescent="0.25">
      <c r="A16" s="285"/>
      <c r="B16" s="105">
        <v>6</v>
      </c>
      <c r="C16" s="90"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D16" s="43" t="str">
        <f>IF(Katalog_Gesamt!D16="x","x","")</f>
        <v>x</v>
      </c>
      <c r="E16" s="65" t="str">
        <f>IF(Katalog_Gesamt!E16="x","x","")</f>
        <v/>
      </c>
      <c r="F16" s="43" t="str">
        <f>IF(Katalog_Gesamt!F16="x","x","")</f>
        <v/>
      </c>
      <c r="G16" s="43" t="str">
        <f>IF(Katalog_Gesamt!G16="x","x","")</f>
        <v>x</v>
      </c>
      <c r="I16" s="42" t="str">
        <f>Katalog_Gesamt!I16</f>
        <v xml:space="preserve"> Es besteht kein Prozess für das Management der Compliance. Der Einsatz dieser Prozesse wird als nicht relevant betrachtet.</v>
      </c>
      <c r="J16" s="39"/>
      <c r="K16" s="42" t="str">
        <f>Katalog_Gesamt!K16</f>
        <v xml:space="preserve">Der Unternehmensleitung und der IT ist durchaus bewusst, dass gewisse rechtliche Voraussetzungen notwendig sind, um einen rechtskonformen Betrieb der IT realisieren zu können. 
Ein Bewusstsein für regulatorische Anforderungen, vertragliche und rechtliche Compliance - Anforderungen mit Einfluss auf das Unternehmen - ist vorhanden. Informelle Prozesse zur Aufrechterhaltung der Compliance werden befolgt. 
</v>
      </c>
      <c r="L16" s="39"/>
      <c r="M16" s="42" t="str">
        <f>Katalog_Gesamt!M16</f>
        <v xml:space="preserve">Erste Regularien wurden identifiziert und nach Rechtsverbindlichkeit und Rechtskraft in eine Matrix eingetragen.
Ein Bewusstsein für die Notwendigkeit, externe Anforderungen zu erfüllen ist vorhanden. In Bereichen, in denen Compliance eine periodisch wiederkehrende Anforderung darstellt - wie finanz- oder datenschutzrechtliche Gesetzgebung -, wurden individuelle Compliance-Verfahren entwickelt, welche auf jährlicher Basis befolgt werden. 
</v>
      </c>
      <c r="N16" s="39"/>
      <c r="O16" s="42" t="str">
        <f>Katalog_Gesamt!O16</f>
        <v xml:space="preserve">Regularien werden, unterstützt von einem definierten Prozess, zusammengetragen, entsprechenden IT-Prozesse und Systeme zugewiesen und bewertet.
Erste Richtlinien, Verfahren und Prozesse sind entwickelt, dokumentiert und kommuniziert worden. Um die Einhaltung von Richtlinien und vertraglicher Verpflichtungen sicherzustellen, werden die Prozesse rudimentär überwacht. Standard-Verträge und Rechtswege zur Minimierung von Risiken, welche sich aus den vertraglichen Haftungspflichten ergeben, sind vorhanden
</v>
      </c>
      <c r="P16" s="39"/>
      <c r="Q16" s="42" t="str">
        <f>Katalog_Gesamt!Q16</f>
        <v xml:space="preserve">Über einen definierten Prozess werden die Reguarien, die das Unternehmen betreffen,  regelmässig zusammengetragen und mit einem Gremium bewertet. Das Risiko bei Nichteinhaltung wurde exakt beziffert und kann somit detailliert abgeschätzt werden. Durch diese Risikoabschätzung können exakte nachfolgende Massnahmen getroffen werden.
Auf allen Ebenen besteht ein umfassendes Verständnis für Sachverhalte und Gefahren in Zusammenhang mit externen Anforderungen sowie die Notwendigkeit, Compliance sicherzustellen. Die Mitarbeiter werden entsprechend geschult, damit sie ihrer Compliance - Verpflichtung bewusst sind. Verantwortlichkeiten und Prozesse sind klar und werden regelmässig in einem Review sichergestellt.   
      </v>
      </c>
      <c r="S16" s="44"/>
      <c r="T16" s="45"/>
      <c r="U16" s="45"/>
      <c r="V16" s="45"/>
      <c r="W16" s="46"/>
      <c r="X16" s="37"/>
      <c r="Y16" s="42"/>
    </row>
    <row r="17" spans="1:25" ht="159.94999999999999" customHeight="1" thickBot="1" x14ac:dyDescent="0.25">
      <c r="A17" s="305"/>
      <c r="B17" s="210">
        <v>7</v>
      </c>
      <c r="C17" s="95" t="str">
        <f>Katalog_Gesamt!C17</f>
        <v>Wie unterstützt die IT das Business bei der Entwicklung und Implementierung neuer Businessprozesse in die IT-Landschaft?
Werden Optimierung und Automatisierung der bestehenden Businessprozesse von der IT gefördert und getrieben?</v>
      </c>
      <c r="D17" s="85" t="str">
        <f>IF(Katalog_Gesamt!D17="x","x","")</f>
        <v/>
      </c>
      <c r="E17" s="112" t="str">
        <f>IF(Katalog_Gesamt!E17="x","x","")</f>
        <v>x</v>
      </c>
      <c r="F17" s="86" t="str">
        <f>IF(Katalog_Gesamt!F17="x","x","")</f>
        <v/>
      </c>
      <c r="G17" s="43" t="str">
        <f>IF(Katalog_Gesamt!G17="x","x","")</f>
        <v>x</v>
      </c>
      <c r="I17" s="42" t="str">
        <f>Katalog_Gesamt!I17</f>
        <v xml:space="preserve">Es besteht keine Orientierung der Informatik an den Businessprozessen des Unternehmens oder es wird absichtlich darauf verzichtet. </v>
      </c>
      <c r="K17" s="42" t="str">
        <f>Katalog_Gesamt!K17</f>
        <v xml:space="preserve">Das Bewusstsein für einen Handlungsbedarf besteht. Ähnliche und allgemeine Prozesse entwickeln SICH und werden durch die Informatik bewusst wahrgenommen. In der Regel besteht kein allgemeiner Tool-Einsatz.  </v>
      </c>
      <c r="M17" s="42" t="str">
        <f>Katalog_Gesamt!M17</f>
        <v xml:space="preserve">Das Bewusstsein für den Handlungsbedarf besteht. Die Verwendung von ersten Prozessen und Policies zur Erstellung von Dokumentationen sind definiert und dokumentiert. Es besteht eine Übersicht über Wartungsverträge. Fie jeweiligen Verträge sind aber nicht zwingend einzelnen Systemen zugewiesen. Prozesszuständigkeiten und Verantwortlichkeiten ist definiert und Prozesseigner wurden festgelegt. Einige Ziele und Messgrössen sind definiert, jedoch nicht kommuniziert.  
</v>
      </c>
      <c r="O17" s="42" t="str">
        <f>Katalog_Gesamt!O17</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Q17" s="42" t="str">
        <f>Katalog_Gesamt!Q17</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S17" s="168"/>
      <c r="T17" s="169"/>
      <c r="U17" s="169"/>
      <c r="V17" s="169"/>
      <c r="W17" s="170"/>
      <c r="Y17" s="171"/>
    </row>
    <row r="18" spans="1:25" ht="276" customHeight="1" thickBot="1" x14ac:dyDescent="0.25">
      <c r="A18" s="293" t="s">
        <v>105</v>
      </c>
      <c r="B18" s="228">
        <v>8</v>
      </c>
      <c r="C18" s="234"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D18" s="85" t="str">
        <f>IF(Katalog_Gesamt!D18="x","x","")</f>
        <v>x</v>
      </c>
      <c r="E18" s="112" t="str">
        <f>IF(Katalog_Gesamt!E18="x","x","")</f>
        <v>x</v>
      </c>
      <c r="F18" s="86" t="str">
        <f>IF(Katalog_Gesamt!F18="x","x","")</f>
        <v/>
      </c>
      <c r="G18" s="43" t="str">
        <f>IF(Katalog_Gesamt!G18="x","x","")</f>
        <v>x</v>
      </c>
      <c r="I18" s="42" t="str">
        <f>Katalog_Gesamt!I18</f>
        <v>Ein Bewusstsein für die Erbringung von IT-Services innerhalb der Informatik ist nicht vorhanden.</v>
      </c>
      <c r="K18" s="42" t="str">
        <f>Katalog_Gesamt!K18</f>
        <v xml:space="preserve">Die IT entwickelt erste Ansätze für die Definition von IT-Services, jedoch wurde noch nichts Konkretes dokumentiert. 
Der Wunsch nach einer serviceorientierten Ausrichtung der Informatik entwickelt sind. </v>
      </c>
      <c r="M18" s="42" t="str">
        <f>Katalog_Gesamt!M18</f>
        <v>Erste Services wurden von der IT, inkl. SLAs definiert. Das Verständnis für die Abbildung von definierten Dienstleistung wächst und die Service-Mentalität innerhalb des Unternehmens wird aktiv gefördert. 
Jeder Service ist mit einem Preis versehen. Kalkulationsgrundlagen sind dabei noch nicht durchgängig dokumentiert und Umrechnungsschlüssel werden nicht über konsequent eingesetzt.</v>
      </c>
      <c r="O18" s="42" t="str">
        <f>Katalog_Gesamt!O18</f>
        <v xml:space="preserve">Ein Servicekatalog inkl. Servicebeschreibungen und Service-Levels wurde definiert.  Für die Realisierung wird eine rudimentäre Software verwendet. Es besteht ein Prozess zur Entwicklung und Abstimmung neuer Services. 
Es werden alle Kosten bei der Kalkulation der IT-Services mit einberechnet. Für nicht klar zu beziffernde Kosten werden klare und etablierte Umrechnungsschlüssel verwendet. Vorgaben wie ein Service zu kalkulieren ist, sind definiert und dokumentiert. </v>
      </c>
      <c r="Q18" s="42" t="str">
        <f>Katalog_Gesamt!Q18</f>
        <v xml:space="preserve">Es besteht innerhalb der Unternehmung eine ausgeprägte Service-Mentalität. Services werden innerhalb eines definierten Katalogs festgehalten und beschrieben. Durch einen definierten Prozess werden regelmässig die Service-Portfolios mit dem Business abgestimmt. Für die Serviceerbringung wird eine Standardsoftware verwenden. Die SLAs werden aktiv gemessen und bewertet. Es besteht ein kontinuierlicher Verbesserungsprozess.
Für die Kalkulation von IT-Services werden standardisierte Verfahren eingesetzt. Es erfolgt eine regelmässig Kontrolle der errechneten Preise der Services sowie eine ständige Verbesserung der Kalkulationsgrundlage und der Methode. 
</v>
      </c>
      <c r="S18" s="168"/>
      <c r="T18" s="169"/>
      <c r="U18" s="169"/>
      <c r="V18" s="169"/>
      <c r="W18" s="170"/>
      <c r="Y18" s="171"/>
    </row>
    <row r="19" spans="1:25" customFormat="1" ht="159.94999999999999" customHeight="1" thickBot="1" x14ac:dyDescent="0.25">
      <c r="A19" s="310"/>
      <c r="B19" s="228">
        <v>9</v>
      </c>
      <c r="C19" s="234" t="str">
        <f>Katalog_Gesamt!C19</f>
        <v>Werden IT-Services gemessen und wie werden die Service-Level-Agreements auf ihre Erfüllung hin überprüft?</v>
      </c>
      <c r="D19" s="85" t="str">
        <f>IF(Katalog_Gesamt!D19="x","x","")</f>
        <v/>
      </c>
      <c r="E19" s="112" t="str">
        <f>IF(Katalog_Gesamt!E19="x","x","")</f>
        <v>x</v>
      </c>
      <c r="F19" s="86" t="str">
        <f>IF(Katalog_Gesamt!F19="x","x","")</f>
        <v/>
      </c>
      <c r="G19" s="43" t="str">
        <f>IF(Katalog_Gesamt!G19="x","x","")</f>
        <v>x</v>
      </c>
      <c r="I19" s="42" t="str">
        <f>Katalog_Gesamt!I19</f>
        <v>IT-Services werden nicht gemessen und ein SLAs werden nicht auf deren Erfüllung bewertet.</v>
      </c>
      <c r="J19" s="177"/>
      <c r="K19" s="42" t="str">
        <f>Katalog_Gesamt!K19</f>
        <v xml:space="preserve">Es erfolgen erste Messungen der IT-Services. Die Vorgehensweise ist jedoch noch nicht standardisiert. Ergebnisse werden nicht kommuniziert. Es bestehen keine klaren Ziele und Vorgaben. </v>
      </c>
      <c r="L19" s="177"/>
      <c r="M19" s="42" t="str">
        <f>Katalog_Gesamt!M19</f>
        <v xml:space="preserve">Einige Ziele und Messgrössen sind definiert, jedoch nicht kommuniziert. Es besteht keine Verbindung zu den IT- oder Unternehmenszielen. Messprozesse sind entwickelt, werden aber nicht durchgängig durchgeführt. </v>
      </c>
      <c r="N19" s="177"/>
      <c r="O19" s="42" t="str">
        <f>Katalog_Gesamt!O19</f>
        <v>Ziele und Messgrössen sind bekannt und kommuniziert. Es erfolgt ein erster Abgleich mit der IT- und der Unternehmensstrategie. Es wird ein standardisiertes Werkzeug für das Reporting eingesetzt.</v>
      </c>
      <c r="P19" s="177"/>
      <c r="Q19" s="42" t="str">
        <f>Katalog_Gesamt!Q19</f>
        <v>Es besteht ein integriertes System zur Performancemessung, welche IT-Ziele mit Unternehmensziele durch die IT- Balanced-Scorecard verbindet. Abweichungen werden gesamthaft analysiert. Kontinuierliche Verbesserung gehören zum Alltag.</v>
      </c>
      <c r="S19" s="168"/>
      <c r="T19" s="169"/>
      <c r="U19" s="169"/>
      <c r="V19" s="169"/>
      <c r="W19" s="170"/>
      <c r="X19" s="179"/>
      <c r="Y19" s="171"/>
    </row>
    <row r="20" spans="1:25" customFormat="1" ht="159.94999999999999" hidden="1" customHeight="1" thickBot="1" x14ac:dyDescent="0.25">
      <c r="A20" s="294"/>
      <c r="B20" s="99">
        <v>10</v>
      </c>
      <c r="C20" s="91" t="str">
        <f>Katalog_Gesamt!C20</f>
        <v>Werden IT-Prozesse definiert und wie werden die entwickelten Prozesse entsprechend dokumentiert?</v>
      </c>
      <c r="D20" s="43" t="str">
        <f>IF(Katalog_Gesamt!D20="x","x","")</f>
        <v/>
      </c>
      <c r="E20" s="65" t="str">
        <f>IF(Katalog_Gesamt!E20="x","x","")</f>
        <v/>
      </c>
      <c r="F20" s="43" t="str">
        <f>IF(Katalog_Gesamt!F20="x","x","")</f>
        <v>x</v>
      </c>
      <c r="G20" s="43" t="str">
        <f>IF(Katalog_Gesamt!G20="x","x","")</f>
        <v>x</v>
      </c>
      <c r="I20" s="42" t="str">
        <f>Katalog_Gesamt!I20</f>
        <v>Es sind keine IT-Prozesse vorhanden oder dokumentiert.</v>
      </c>
      <c r="J20" s="177"/>
      <c r="K20" s="42" t="str">
        <f>Katalog_Gesamt!K20</f>
        <v>Ähnliche und allgemeine Prozesse entwickeln sich, jedoch eher nach einem eher intuitiven Charakter und sind nur vereinzelt wiederholbar.</v>
      </c>
      <c r="L20" s="177"/>
      <c r="M20" s="42" t="str">
        <f>Katalog_Gesamt!M20</f>
        <v>Verwendung "Good Practice" entwickelt sich. Erste Prozesse sind definiert und dokumentiert. Prozesszuständigkeiten und Verantwortlichkeiten sind definiert und Prozesseigner wurden festgelegt.</v>
      </c>
      <c r="N20" s="177"/>
      <c r="O20" s="177" t="str">
        <f>Katalog_Gesamt!O20</f>
        <v xml:space="preserve">Interne "Best Practice" werden angewendet. Sämtliche Aspekte der Prozesse sind dokumentiert und wiederholbar. Prozesszuständigkeiten und Verantwortlichkeiten sind anerkannt und arbeiten so, dass der Prozesseigner seine Verantwortung erfüllen kann. </v>
      </c>
      <c r="P20" s="177"/>
      <c r="Q20" s="42" t="str">
        <f>Katalog_Gesamt!Q20</f>
        <v>Externe "Best Practice" Verfahren werden angewandt. Die Prozessdokumentation wurde automatisiert und Workflows entwickelt. IT-Prozesse und Verfahren sind integriert und ermöglichen ein vollständiges Management und Verbesserung. Prozesseigner sind befähigt, Entscheidungen zu treffen und Massnahmen zu ergreifen.</v>
      </c>
      <c r="S20" s="44"/>
      <c r="T20" s="44"/>
      <c r="U20" s="44"/>
      <c r="V20" s="44"/>
      <c r="W20" s="44"/>
      <c r="Y20" s="42"/>
    </row>
    <row r="21" spans="1:25" customFormat="1" ht="159.94999999999999" customHeight="1" thickBot="1" x14ac:dyDescent="0.25">
      <c r="A21" s="310"/>
      <c r="B21" s="228">
        <v>11</v>
      </c>
      <c r="C21" s="234" t="str">
        <f>Katalog_Gesamt!C21</f>
        <v>Wie werden standardisierte Support-Prozesse verwendet? Wurde für den Kundensupport ein Service-Desk eingerichtet?</v>
      </c>
      <c r="D21" s="85" t="str">
        <f>IF(Katalog_Gesamt!D21="x","x","")</f>
        <v/>
      </c>
      <c r="E21" s="112" t="str">
        <f>IF(Katalog_Gesamt!E21="x","x","")</f>
        <v>x</v>
      </c>
      <c r="F21" s="86" t="str">
        <f>IF(Katalog_Gesamt!F21="x","x","")</f>
        <v>x</v>
      </c>
      <c r="G21" s="43" t="str">
        <f>IF(Katalog_Gesamt!G21="x","x","")</f>
        <v>x</v>
      </c>
      <c r="I21" s="42" t="str">
        <f>Katalog_Gesamt!I21</f>
        <v>Es existieren keine definierten Support-Prozesse.</v>
      </c>
      <c r="J21" s="177"/>
      <c r="K21" s="42" t="str">
        <f>Katalog_Gesamt!K21</f>
        <v xml:space="preserve">Das Bewusstsein für die Definition eines standardisierten Prozesses für den Support besteht. Es wird versucht, Support-Anliegen der Mitarbeiter zentralisiert zu bearbeiten. </v>
      </c>
      <c r="L21" s="177"/>
      <c r="M21" s="42" t="str">
        <f>Katalog_Gesamt!M21</f>
        <v>Ein Incident Prozess nach ITIL wurde realisiert und ein Verantwortlicher benannt. Informationen zu einer Supportanfragen werden schriftlich festgehalten und es wurde für die Mitarbeiter ein zentraler Anlaufpunkt für IT-Anliegen realisiert.</v>
      </c>
      <c r="N21" s="177"/>
      <c r="O21" s="42" t="str">
        <f>Katalog_Gesamt!O21</f>
        <v>Rollen und Zuständigkeiten sind definiert. Die Kommunikation wird zielgerichteter. Es wird ein Tool für  das Incident Management und Problem Management verwendet. Über einen ServiceDesk wird ein SPOC (Single Point of Contact) realisiert. Es werden in unregelmässigen Abständen Kennzahlen ermittelt.</v>
      </c>
      <c r="P21" s="177"/>
      <c r="Q21" s="42" t="str">
        <f>Katalog_Gesamt!Q21</f>
        <v xml:space="preserve">Incident und Problem Management Prozesse werden nach dem ITIL Framework realisiert. Entsprechende ITIL-Manager für die Bereiche sind definiert und haben die Befähigung, entsprechende Massnahmen einzuleiten. Prozesse werden innerhalb eines Tools abgewickelt und vollständig überwacht In regelmässigen Abständen werden die Prozesse überprüft und verbessert. </v>
      </c>
      <c r="S21" s="168"/>
      <c r="T21" s="169"/>
      <c r="U21" s="169"/>
      <c r="V21" s="169"/>
      <c r="W21" s="170"/>
      <c r="X21" s="179"/>
      <c r="Y21" s="171"/>
    </row>
    <row r="22" spans="1:25" customFormat="1" ht="159.94999999999999" customHeight="1" thickBot="1" x14ac:dyDescent="0.25">
      <c r="A22" s="310"/>
      <c r="B22" s="228">
        <v>12</v>
      </c>
      <c r="C22" s="234" t="str">
        <f>Katalog_Gesamt!C22</f>
        <v>Wie wird die Zufriedenheit der Kunden (User) in Bezug auf IT-Dienste wie IT-Services, ServiceDesk und IT-Prozesse gemessen?</v>
      </c>
      <c r="D22" s="85" t="str">
        <f>IF(Katalog_Gesamt!D22="x","x","")</f>
        <v/>
      </c>
      <c r="E22" s="112" t="str">
        <f>IF(Katalog_Gesamt!E22="x","x","")</f>
        <v>x</v>
      </c>
      <c r="F22" s="86" t="str">
        <f>IF(Katalog_Gesamt!F22="x","x","")</f>
        <v/>
      </c>
      <c r="G22" s="43" t="str">
        <f>IF(Katalog_Gesamt!G22="x","x","")</f>
        <v>x</v>
      </c>
      <c r="I22" s="42" t="str">
        <f>Katalog_Gesamt!I22</f>
        <v>Die Kundenzufriedenheit wird nicht gemessen. Der Begriff "Kunde" im Zusammenhang mit der IT besteht nicht.</v>
      </c>
      <c r="J22" s="177"/>
      <c r="K22" s="42" t="str">
        <f>Katalog_Gesamt!K22</f>
        <v>Ein Kundenverständnis besteht. Es wird aber kein aktives Feedback eingeholt. Es werden vereinzelte Kennzahlen über die Erfüllung der IT-Services und Prozesse erhoben.</v>
      </c>
      <c r="L22" s="177"/>
      <c r="M22" s="42" t="str">
        <f>Katalog_Gesamt!M22</f>
        <v xml:space="preserve">Es werden unregelmässig Umfragen zur Leistung der IT gemacht. Kennzahlen zur Kundenzufriedenheit werden jedoch nicht standardisiert ermittelt. Die Verantwortlichen für die Leistungserbringung sind definiert und kommuniziert. </v>
      </c>
      <c r="N22" s="177"/>
      <c r="O22" s="42" t="str">
        <f>Katalog_Gesamt!O22</f>
        <v>Feedback über den Support wird automatisiert eingeholt, z.B. über das Ticketsystem. Dieses Feedback wird vor allem mit der Unternehmensleitung diskutiert und um die Leistung der Informatik zu bestimmen. User werden unregelmässig über das Feedback informiert.</v>
      </c>
      <c r="P22" s="177"/>
      <c r="Q22" s="42" t="str">
        <f>Katalog_Gesamt!Q22</f>
        <v>Der Prozess für die Einbindung des Kundenfeedbacks ist etabliert. Die User werden regelmässig automatisch über die neuesten Zahlen informiert. Es wird regelmässig der Austausch mit dem Business durchgeführt.</v>
      </c>
      <c r="S22" s="168"/>
      <c r="T22" s="169"/>
      <c r="U22" s="169"/>
      <c r="V22" s="169"/>
      <c r="W22" s="170"/>
      <c r="X22" s="179"/>
      <c r="Y22" s="171"/>
    </row>
    <row r="23" spans="1:25" customFormat="1" ht="159.94999999999999" hidden="1" customHeight="1" thickBot="1" x14ac:dyDescent="0.25">
      <c r="A23" s="297" t="s">
        <v>106</v>
      </c>
      <c r="B23" s="32">
        <v>13</v>
      </c>
      <c r="C23" s="92" t="str">
        <f>Katalog_Gesamt!C23</f>
        <v>Wie werden die eingesetzten Assets aktiv gemanagt? Wie wird sichergestellt, dass die IT einen kompletten Überblick über die IT-Systeme und die verwendete Software inkl. Lizenzen hat?</v>
      </c>
      <c r="D23" s="43" t="str">
        <f>IF(Katalog_Gesamt!D35="x","x","")</f>
        <v>x</v>
      </c>
      <c r="E23" s="63" t="str">
        <f>IF(Katalog_Gesamt!E23="x","x","")</f>
        <v/>
      </c>
      <c r="F23" s="43" t="str">
        <f>IF(Katalog_Gesamt!F35="x","x","")</f>
        <v>x</v>
      </c>
      <c r="G23" s="43" t="str">
        <f>IF(Katalog_Gesamt!G35="x","x","")</f>
        <v>x</v>
      </c>
      <c r="I23" s="42" t="str">
        <f>Katalog_Gesamt!I23</f>
        <v>Es besteht kein Überblick über die eingesetzten Assets,Software und Lizenzen.</v>
      </c>
      <c r="J23" s="173"/>
      <c r="K23" s="42" t="str">
        <f>Katalog_Gesamt!K23</f>
        <v>Ein Bewusstsein für das Management der Assets besteht grundsätzlich. Es werden vereinzelte Listen und Übersichten geführt, diese sind aber nicht durchgängig und vollständig.</v>
      </c>
      <c r="L23" s="173"/>
      <c r="M23" s="42" t="str">
        <f>Katalog_Gesamt!M23</f>
        <v>Die Prozesse für eine standardisierte Erfassung der Assets entwickeln sich und werden dokumentiert. Erste Formen einer Struktur sind vorhanden und die Prozesse sind teilweise wiederholbar. Die Zuständigkeiten und Verantwortlichkeiten sind definiert und Prozesseigner sind festgelegt.</v>
      </c>
      <c r="N23" s="173"/>
      <c r="O23" s="42" t="str">
        <f>Katalog_Gesamt!O23</f>
        <v>Sämtliche Aspekte der Prozesse und Policies sind dokumentiert und wiederholbar. Die Assets werden systemgestützt erfasst und verwaltet. Die Werkzeuge zur Verwaltung der Assets werden entsprechend eines standardisierten Plans eingesetzt und sind bereits mit anderen Werkzeugen, z.B. eines Ticketsystems integriert.</v>
      </c>
      <c r="P23" s="173"/>
      <c r="Q23" s="42" t="str">
        <f>Katalog_Gesamt!Q23</f>
        <v xml:space="preserve">Externe "Best Practice", wie der "Konfiguration Management"-Prozess von ITIL, werden angewandt. Die Prozessdokumentation wurde automatisiert und Workflows entwickelt. Prozesse, Policies und Verfahren sind integriert und ermöglichen ein vollständiges Management und Verbesserung; Ein kontinuierlicher Verbesserungsprozess ist initiiert. </v>
      </c>
      <c r="S23" s="44"/>
      <c r="T23" s="44"/>
      <c r="U23" s="44"/>
      <c r="V23" s="44"/>
      <c r="W23" s="44"/>
      <c r="Y23" s="42"/>
    </row>
    <row r="24" spans="1:25" ht="159.94999999999999" hidden="1" customHeight="1" thickBot="1" x14ac:dyDescent="0.25">
      <c r="A24" s="291"/>
      <c r="B24" s="32">
        <v>14</v>
      </c>
      <c r="C24" s="33" t="str">
        <f>Katalog_Gesamt!C24</f>
        <v>Wie werden bestehende Systeme dokumentiert? Bestehen pro System eine Systembeschreibung und eine Dokumentation? Werden die Wartungsverträge für die Systeme aktiv gemanagt?</v>
      </c>
      <c r="D24" s="43" t="str">
        <f>IF(Katalog_Gesamt!D36="x","x","")</f>
        <v>x</v>
      </c>
      <c r="E24" s="43" t="str">
        <f>IF(Katalog_Gesamt!E24="x","x","")</f>
        <v/>
      </c>
      <c r="F24" s="43" t="str">
        <f>IF(Katalog_Gesamt!F36="x","x","")</f>
        <v>x</v>
      </c>
      <c r="G24" s="43" t="str">
        <f>IF(Katalog_Gesamt!G36="x","x","")</f>
        <v>x</v>
      </c>
      <c r="I24" s="42" t="str">
        <f>Katalog_Gesamt!I24</f>
        <v xml:space="preserve">Die eingesetzten Systeme werden nicht im Detail beschrieben und dokumentiert. </v>
      </c>
      <c r="J24" s="42"/>
      <c r="K24" s="42" t="str">
        <f>Katalog_Gesamt!K24</f>
        <v>Nur besondere Systeme werden speziell dokumentiert. Es besteht keine einheitliche Vorgehensweise wie eine Dokumentation zu erstellen ist und was sie enthalten muss. Ob und wie eine Dokumentation erstellt wird, ist abhängig vom Mitarbeiter. Es besteht keine Übersicht über vorhandene Wartungs- und Supportverträge.</v>
      </c>
      <c r="L24" s="42"/>
      <c r="M24" s="42" t="str">
        <f>Katalog_Gesamt!M24</f>
        <v xml:space="preserve">Das Bewusstsein für den Handlungsbedarf besteht. Die Verwendung von ersten Prozesse und Policies zur Erstellung von Dokumentationen sind definiert und dokumentiert. Es besteht eine Übersicht über Wartungsverträge. Die jeweiligen Verträge sind aber nicht zwingend einzelnen Systemen zugewiesen. Prozesszuständigkeiten und Verantwortlichkeiten ist definiert und Prozesseigner wurden festgelegt. Einige Ziele und Messgrössen sind definiert, jedoch nicht kommuniziert.  
</v>
      </c>
      <c r="N24" s="42"/>
      <c r="O24" s="42" t="str">
        <f>Katalog_Gesamt!O24</f>
        <v xml:space="preserve">Die Prozesse zur Erstellung von Dokumentationen werden angewandt. Sämtliche Aspekte der Prozesse sind dokumentiert und wiederholbar. Werkzeuge werden entsprechend eines standardisierten Plans eingesetzt und sind bereits schon mit anderen Werkzeugen integriert. Es existieren für alle wichtigen Bereiche Dokumentation von Einzelsystemen bis hin zum Rechenzentrum. Den einzelnen Systemen werden die entsprechenden Wartungsverträge hinterlegt und überwacht.  </v>
      </c>
      <c r="P24" s="42"/>
      <c r="Q24" s="42" t="str">
        <f>Katalog_Gesamt!Q24</f>
        <v xml:space="preserve">Zukunftsgerichtetes und fortgeschrittenes Verständnis für die Anforderungen sind vorhanden. Externe "Best Practice", die z.B. auf den "Konfiguration Management"-Prozess von ITIL aufbauen, werden angewandt. Die Prozessdokumentation wurde automatisiert und Workflows entwickelt. Prozesse, Policies und Verfahren sind integriert und ermöglichen ein vollständiges Management und Verbesserung. Ein kontinuierlicher Verbesserungsprozess ist initiiert. 
</v>
      </c>
      <c r="S24" s="44"/>
      <c r="T24" s="44"/>
      <c r="U24" s="44"/>
      <c r="V24" s="44"/>
      <c r="W24" s="44"/>
      <c r="X24" s="37"/>
      <c r="Y24" s="42"/>
    </row>
    <row r="25" spans="1:25" customFormat="1" ht="159.94999999999999" hidden="1" customHeight="1" thickBot="1" x14ac:dyDescent="0.25">
      <c r="A25" s="297"/>
      <c r="B25" s="32">
        <v>15</v>
      </c>
      <c r="C25" s="33" t="str">
        <f>Katalog_Gesamt!C25</f>
        <v>Wie werden Systeme anhand eines Sourcing-Prozesses aktiv bewertet, um eine Prognose für den zukünftigen Bedarf zu ermitteln?</v>
      </c>
      <c r="D25" s="43" t="str">
        <f>IF(Katalog_Gesamt!D37="x","x","")</f>
        <v>x</v>
      </c>
      <c r="E25" s="43" t="str">
        <f>IF(Katalog_Gesamt!E25="x","x","")</f>
        <v/>
      </c>
      <c r="F25" s="43" t="str">
        <f>IF(Katalog_Gesamt!F37="x","x","")</f>
        <v>x</v>
      </c>
      <c r="G25" s="43" t="str">
        <f>IF(Katalog_Gesamt!G37="x","x","")</f>
        <v>x</v>
      </c>
      <c r="I25" s="42" t="str">
        <f>Katalog_Gesamt!I25</f>
        <v>Es erfolgt kein Sourcing der eingesetzten Systeme.</v>
      </c>
      <c r="J25" s="42"/>
      <c r="K25" s="42" t="str">
        <f>Katalog_Gesamt!K25</f>
        <v>Ähnliche, allgemeine Prozesse entwickeln sich, sind aber vom Charakter eher intuitiv und nur vereinzelt wiederholbar. Die Organisation ist eher chaotisch, die Verbreitung ist beschränkt auf einzelne Bereiche. Für die Ermittlung des Bedarfs und die Auslastung wird auf Erfahrungen des Systembetreuers vertraut. Dieser greift uneinheitlich und nur vereinzelt auf Tools oder Messmethoden zurück.</v>
      </c>
      <c r="L25" s="42"/>
      <c r="M25" s="42" t="str">
        <f>Katalog_Gesamt!M25</f>
        <v xml:space="preserve">Erste Prozesse und Policies sind definiert und dokumentiert. Erste Formen einer Struktur sind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5" s="42"/>
      <c r="O25" s="42" t="str">
        <f>Katalog_Gesamt!O25</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P25" s="42"/>
      <c r="Q25" s="42" t="str">
        <f>Katalog_Gesamt!Q25</f>
        <v>Standardisierte Werkzeuge werden im gesamten Unternehmen eingesetzt. Werkzeuge sind mit weiteren Werkzeugen integriert und ermöglichen einen durchgängigen Prozess. Werkzeuge werden eingesetzt, um den Prozess zu verbessern und Abweichungen automatisch zu erkennen. Prozesseigner sind befähigt, Entscheidungen zu treffen und Massnahmen zu ergreifen.</v>
      </c>
      <c r="S25" s="44"/>
      <c r="T25" s="44"/>
      <c r="U25" s="44"/>
      <c r="V25" s="44"/>
      <c r="W25" s="44"/>
      <c r="Y25" s="42"/>
    </row>
    <row r="26" spans="1:25" ht="159.94999999999999" hidden="1" customHeight="1" thickBot="1" x14ac:dyDescent="0.25">
      <c r="A26" s="291"/>
      <c r="B26" s="32">
        <v>16</v>
      </c>
      <c r="C26" s="33" t="str">
        <f>Katalog_Gesamt!C26</f>
        <v>Bestehen detaillierte Pläne zum Thema Business-Continuity? Wie werden Massnahmen für den Unglücksfall geplant und gemanagt?</v>
      </c>
      <c r="D26" s="43" t="str">
        <f>IF(Katalog_Gesamt!D38="x","x","")</f>
        <v>x</v>
      </c>
      <c r="E26" s="43" t="str">
        <f>IF(Katalog_Gesamt!E26="x","x","")</f>
        <v/>
      </c>
      <c r="F26" s="43" t="str">
        <f>IF(Katalog_Gesamt!F38="x","x","")</f>
        <v/>
      </c>
      <c r="G26" s="43" t="str">
        <f>IF(Katalog_Gesamt!G38="x","x","")</f>
        <v>x</v>
      </c>
      <c r="I26" s="42" t="str">
        <f>Katalog_Gesamt!I26</f>
        <v>Es bestehen keine Vorkehrungen zur Vermeidung oder Verringerung von Ausfällen oder Störungen.</v>
      </c>
      <c r="J26" s="42"/>
      <c r="K26" s="42" t="str">
        <f>Katalog_Gesamt!K26</f>
        <v>Es gibt keine Absprachen mit der Unternehmensleitung zur Business Continuity. Erste Systeme und Dateien werden durch einfache Backups gesichert.</v>
      </c>
      <c r="L26" s="42"/>
      <c r="M26" s="42" t="str">
        <f>Katalog_Gesamt!M26</f>
        <v>Im Rahmen eines allgemeinen Verständnisses wurden erste Systeme redundant ausgelegt und Backup Szenarien definiert. Jedoch erfolgt dies im Allgemein ohne ein definiertes Konzept.</v>
      </c>
      <c r="N26" s="42"/>
      <c r="O26" s="42" t="str">
        <f>Katalog_Gesamt!O26</f>
        <v>Die wichtigsten Systeme im Rahmen der Business Continuity sind identifiziert und für jedes System sind die entsprechenden Verfügbarkeiten definiert und erste Massnahmen für die Einhaltung sind getroffen. Die Sichtweise auf die Systeme geht hin zu Business Prozessen und weg von Einzelsystemen.</v>
      </c>
      <c r="P26" s="42"/>
      <c r="Q26" s="42" t="str">
        <f>Katalog_Gesamt!Q26</f>
        <v xml:space="preserve">Es bestehen detaillierte Notfallpläne für das Business-Continuity mit Anforderungen an die jeweiligen Verfügbarkeiten und Wiederherstellungsszenarien. Es erfolgen regelmässig Recoverytest, um die Funktionalität im Desaster Fall zu gewährleisten. </v>
      </c>
      <c r="S26" s="44"/>
      <c r="T26" s="44"/>
      <c r="U26" s="44"/>
      <c r="V26" s="44"/>
      <c r="W26" s="44"/>
      <c r="X26" s="37"/>
      <c r="Y26" s="42"/>
    </row>
    <row r="27" spans="1:25" ht="218.25" hidden="1" customHeight="1" thickBot="1" x14ac:dyDescent="0.25">
      <c r="A27" s="291"/>
      <c r="B27" s="32">
        <v>17</v>
      </c>
      <c r="C27" s="33" t="str">
        <f>Katalog_Gesamt!C27</f>
        <v>Wie werden Standards für Hard- und Software sowie Infrastruktur entwickelt? Besteht ein aktuelles Management der Standards? Wird eine Produkt- und Lieferantenstrategie verfolgt?</v>
      </c>
      <c r="D27" s="43" t="str">
        <f>IF(Katalog_Gesamt!D39="x","x","")</f>
        <v>x</v>
      </c>
      <c r="E27" s="43" t="str">
        <f>IF(Katalog_Gesamt!E27="x","x","")</f>
        <v/>
      </c>
      <c r="F27" s="43" t="str">
        <f>IF(Katalog_Gesamt!F39="x","x","")</f>
        <v/>
      </c>
      <c r="G27" s="43" t="str">
        <f>IF(Katalog_Gesamt!G39="x","x","")</f>
        <v>x</v>
      </c>
      <c r="I27" s="42" t="str">
        <f>Katalog_Gesamt!I27</f>
        <v>Es besteht kein Bewusstsein für den Einsatz von Standards innerhalb der IT.</v>
      </c>
      <c r="J27" s="42"/>
      <c r="K27" s="42" t="str">
        <f>Katalog_Gesamt!K27</f>
        <v>Ein Bewusstsein für den Einsatz einheitlicher Hardware besteht. Es wird versucht grundsätzlich einem Hersteller treu zu bleiben, jedoch gelingt das nicht immer. Es besteht keine Kenntnis über den LifeCycle eingesetzter Modelle und keine Absprache mit dem Lieferanten zum Einsatz einheitlicher Hardware.</v>
      </c>
      <c r="L27" s="42"/>
      <c r="M27" s="42" t="str">
        <f>Katalog_Gesamt!M27</f>
        <v>Das Bewusstsein für den Handlungsbedarf besteht. Die Kommunikation ist formeller und strukturierter. Verwendung von "Good Practice" entwickelt sich. Erste Prozesse für die Definition einer Lieferanten-Strategie sowie erste Definitionen von Standard-Software für Client &amp; Server sind dokumentiert. Erste Formen einer Struktur sind vorhanden, sie sind teilweise wiederholbar. Es besteht ein methodisches, strukturiertes und einheitliches Vorgehen.</v>
      </c>
      <c r="N27" s="42"/>
      <c r="O27" s="42" t="str">
        <f>Katalog_Gesamt!O27</f>
        <v>Interne "Best Practice" werden angewandt. Sämtliche Aspekte der Prozesse sind dokumentiert und wiederholbar. Es werden regelmässige Meetings mit dem Lieferanten, zur  Abstimmung eingesetzter Hard- und Software im Produkt Life-Cycle  durchgeführt. Standard Images für Server &amp; Clients sind definiert. Es werden weiterhin Standards für infrastrukturunterstützende Hardware (Stromversorgung, Verkabelung, Server Racks, Netzwerkkomponenten) entwickelt. Ziele und Messgrössen sind bekannt und kommuniziert. Es erfolgt ein erster Abgleich mit der IT-Strategie.</v>
      </c>
      <c r="P27" s="42"/>
      <c r="Q27" s="42" t="str">
        <f>Katalog_Gesamt!Q27</f>
        <v>Zukunftsgerichtetes und fortgeschrittenes Verständnis für die Anforderungen sind vorhanden. Verfahren werden angewandt, die Prozessdokumentation wurde automatisiert und Workflows entwickelt. Es erfolgt eine proaktive Kommunikation unter Verwendung von ausgereiften und integrierten Werkzeugen. Prozesse, Policies und Verfahren sind integriert und ermöglichen ein vollständiges Management und Verbesserung. Prozesseigner sind befähigt, Entscheidungen zu treffen und Massnahmen zu ergreifen. Verantwortlichkeiten sind akzeptiert und wurden über die gesamte Unternehmung gleichartig heruntergebrochen.</v>
      </c>
      <c r="S27" s="44"/>
      <c r="T27" s="44"/>
      <c r="U27" s="44"/>
      <c r="V27" s="44"/>
      <c r="W27" s="44"/>
      <c r="X27" s="37"/>
      <c r="Y27" s="42"/>
    </row>
    <row r="28" spans="1:25" ht="177" hidden="1" customHeight="1" thickBot="1" x14ac:dyDescent="0.25">
      <c r="A28" s="297"/>
      <c r="B28" s="32">
        <v>18</v>
      </c>
      <c r="C28" s="33" t="str">
        <f>Katalog_Gesamt!C28</f>
        <v>Wie werden die Key-Systeme identifiziert und aktiv überwacht?</v>
      </c>
      <c r="D28" s="43" t="str">
        <f>IF(Katalog_Gesamt!D23="x","x","")</f>
        <v/>
      </c>
      <c r="E28" s="43" t="str">
        <f>IF(Katalog_Gesamt!E28="x","x","")</f>
        <v/>
      </c>
      <c r="F28" s="43" t="str">
        <f>IF(Katalog_Gesamt!F23="x","x","")</f>
        <v>x</v>
      </c>
      <c r="G28" s="43" t="str">
        <f>IF(Katalog_Gesamt!G23="x","x","")</f>
        <v>x</v>
      </c>
      <c r="I28" s="42" t="str">
        <f>Katalog_Gesamt!I28</f>
        <v xml:space="preserve">Eine aktive Identifizierung von Key-Systemen wird nicht vorgenommen. </v>
      </c>
      <c r="J28" s="42"/>
      <c r="K28" s="42" t="str">
        <f>Katalog_Gesamt!K28</f>
        <v xml:space="preserve">Es werden einzelne Systeme durch ihre Systembetreuer überwacht. Die Vorgehensweise ist eher ad hoc, um die eingesetzten Systeme zu identifizieren. Wie sie dabei vorgehen und was dabei überwacht wird, ist eher intuitiv </v>
      </c>
      <c r="L28" s="42"/>
      <c r="M28" s="42" t="str">
        <f>Katalog_Gesamt!M28</f>
        <v xml:space="preserve">Erste Prozesse und Policies sind definiert und dokumentiert. Erste Formen einer Struktur ist vorhanden. Sie sind  teilweise wiederholbar, es besteht ein methodisches, strukturiertes und einheitliches Vorgehen. Systeme sind identifiziert und definiert. Eine Vorgehensweise zur Verwendung und Standardisierung von Werkzeugen zur Automatisierung von Prozessen wurde entwickelt. In den Haupteinsatzbereichen werden entsprechende Werkzeuge eingesetzt. </v>
      </c>
      <c r="N28" s="42"/>
      <c r="O28" s="42" t="str">
        <f>Katalog_Gesamt!O28</f>
        <v xml:space="preserve">Interne "Best Practice" werden angewandt. Sämtliche Aspekte der Prozesse sind dokumentiert und wiederholbar. Werkzeuge werden entsprechend eines standardisierten Plans eingesetzt. Werkzeuge werden in den wichtigen Bereichen eingesetzt, um das Prozessmanagement zu automatisieren und die wichtigsten Aktivitäten und Kennzahlen zu überwachen. Prozesszuständigkeiten und Verantwortlichkeiten sind anerkannt und arbeiten so, dass der Prozesseigner seine Verantwortung erfüllen kann. 
</v>
      </c>
      <c r="P28" s="42"/>
      <c r="Q28" s="42" t="str">
        <f>Katalog_Gesamt!Q28</f>
        <v>Externe "Best Practice" Verfahren, wie z.B. der ITIL "Event-Management" Prozess werden angewandt. Die Prozessdokumentation wurde automatisiert und Workflows entwickelt. Standardisierte Werkzeuge werden im gesamten Unternehmen eingesetzt. Werkzeuge sind mit weiteren Werkzeugen integriert und ermöglichen einen durchgängigen Prozess. Werkzeuge werden eingesetzt, um den Prozess zu verbessern und Abweichungen automatisch zu erkennen.</v>
      </c>
      <c r="S28" s="44"/>
      <c r="T28" s="44"/>
      <c r="U28" s="44"/>
      <c r="V28" s="44"/>
      <c r="W28" s="44"/>
      <c r="X28" s="37"/>
      <c r="Y28" s="42"/>
    </row>
    <row r="29" spans="1:25" ht="177" hidden="1" customHeight="1" thickBot="1" x14ac:dyDescent="0.25">
      <c r="A29" s="297"/>
      <c r="B29" s="100">
        <v>19</v>
      </c>
      <c r="C29" s="88" t="str">
        <f>Katalog_Gesamt!C29</f>
        <v>Wie werden Veränderungen der Systeme, z. B. das Hinzufügen, Modifizieren oder Entfernen von Hard- und Software, sowie die jeweiligen Konfigurationen durchgeführt?</v>
      </c>
      <c r="D29" s="43" t="str">
        <f>IF(Katalog_Gesamt!D24="x","x","")</f>
        <v/>
      </c>
      <c r="E29" s="62" t="str">
        <f>IF(Katalog_Gesamt!E29="x","x","")</f>
        <v/>
      </c>
      <c r="F29" s="43" t="str">
        <f>IF(Katalog_Gesamt!F24="x","x","")</f>
        <v>x</v>
      </c>
      <c r="G29" s="43" t="str">
        <f>IF(Katalog_Gesamt!G24="x","x","")</f>
        <v>x</v>
      </c>
      <c r="I29" s="42" t="str">
        <f>Katalog_Gesamt!I29</f>
        <v xml:space="preserve">Es besteht kein Prozess, mit dem die Veränderungen an den Systemen strukturiert durchgeführt werden. </v>
      </c>
      <c r="J29" s="172"/>
      <c r="K29" s="42" t="str">
        <f>Katalog_Gesamt!K29</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In der Regel besteht kein allgemeiner Tool - Einsatz, Lösungen sind individuell und durch einzelne Personen entwickelt.</v>
      </c>
      <c r="L29" s="172"/>
      <c r="M29" s="42" t="str">
        <f>Katalog_Gesamt!M29</f>
        <v xml:space="preserve">Verwendung von "Good Practice" entwickelt sich. Erste Prozesse und Policies sind definiert und dokumentiert. Erste Formen einer Struktur simd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9" s="172"/>
      <c r="O29" s="42" t="str">
        <f>Katalog_Gesamt!O29</f>
        <v>Sämtliche Aspekte der Prozesse und Policies sind dokumentiert und wiederholbar. Die Verwaltung einzelner  "Changes" wird systemgestützt durchgeführt. Die Werkzeuge zur Verwaltung der "Changes" werden entsprechend eines standardisierten Plans eingesetzt und sind bereits mit anderen Werkzeugen, z.B. eines Ticketsystems integriert. Die Kommunikation und Freigabe, der durch den Veränderung betroffenen Stakeholder ist vollständig definiert.</v>
      </c>
      <c r="P29" s="172"/>
      <c r="Q29" s="42" t="str">
        <f>Katalog_Gesamt!Q29</f>
        <v xml:space="preserve">Externe "Best Practice", wie der "Change"-Prozess von ITIL. Verfahren werden angewandt. Die Prozessdokumentation wurde automatisiert und Workflows entwickelt. Prozesse, Policies und Verfahren sind integriert und ermöglichen ein vollständiges Management und Verbesserung. Ein kontinuierlicher Verbesserungsprozesse ist initiiert. </v>
      </c>
      <c r="S29" s="44"/>
      <c r="T29" s="44"/>
      <c r="U29" s="44"/>
      <c r="V29" s="44"/>
      <c r="W29" s="44"/>
      <c r="X29" s="37"/>
      <c r="Y29" s="42"/>
    </row>
    <row r="30" spans="1:25" ht="192" customHeight="1" thickBot="1" x14ac:dyDescent="0.25">
      <c r="A30" s="306"/>
      <c r="B30" s="211">
        <v>20</v>
      </c>
      <c r="C30" s="97" t="str">
        <f>Katalog_Gesamt!C30</f>
        <v>Wie werden End-User mit den IT-Werkzeugen vertraut gemacht? Bestehen Anleitungen und Beschreibungen für die End-User?</v>
      </c>
      <c r="D30" s="85" t="str">
        <f>IF(Katalog_Gesamt!D25="x","x","")</f>
        <v/>
      </c>
      <c r="E30" s="112" t="str">
        <f>IF(Katalog_Gesamt!E30="x","x","")</f>
        <v>x</v>
      </c>
      <c r="F30" s="86" t="str">
        <f>IF(Katalog_Gesamt!F25="x","x","")</f>
        <v>x</v>
      </c>
      <c r="G30" s="43" t="str">
        <f>IF(Katalog_Gesamt!G25="x","x","")</f>
        <v>x</v>
      </c>
      <c r="H30" s="17"/>
      <c r="I30" s="42" t="str">
        <f>Katalog_Gesamt!I30</f>
        <v>Für End User bestehen keine definierten Prozesse für die Einweisung und Schulung in die Informationssysteme.</v>
      </c>
      <c r="J30" s="177"/>
      <c r="K30" s="42" t="str">
        <f>Katalog_Gesamt!K30</f>
        <v>Nach dem Eintritt werden die User kurz in die Systeme eingeführt. Danach besteht eine Holschuld der User gegenüber der IT. Zuständigkeiten und Verantwortlichkeiten sind nicht festgelegt, Einzelpersonen vermuten deren Zuständigkeit.</v>
      </c>
      <c r="L30" s="177"/>
      <c r="M30" s="42" t="str">
        <f>Katalog_Gesamt!M30</f>
        <v>Das Bewusstsein für den Handlungsbedarf besteht, die Kommunikation ist formeller und strukturierter. Erste Prozesse und Policies sind definiert und dokumentiert. Erste Formen einer Struktur sind vorhanden. Sie sind  teilweise wiederholbar. Erforderliche Skills für alle Bereiche und Minimalerfordernisse sind definiert. Ein formeller Schulungsplan für End User wurde entwickelt.</v>
      </c>
      <c r="N30" s="177"/>
      <c r="O30" s="42" t="str">
        <f>Katalog_Gesamt!O30</f>
        <v xml:space="preserve">Die Anforderungen werden umfassend verstanden. Reife Kommunikationstechniken werden angewandt und über Kommunikationswerkzeuge standardisiert. Erfordernisse für Skills für alle Bereiche werden routinemässig aktualisiert. Werkzeuge (E-Learning) werden entsprechend eines standardisierten Plans eingesetzt. Die Dokumentationen und Schulungen für End User werden regelmässig überarbeitet, damit die notwendigen Kenntnisse sichergestellt werden können. 
</v>
      </c>
      <c r="P30" s="177"/>
      <c r="Q30" s="42" t="str">
        <f>Katalog_Gesamt!Q30</f>
        <v xml:space="preserve">Ein zukunftsgerichtetes und fortgeschrittenes Verständnis für die Anforderungen sind vorhanden. Es erfolgt eine proaktive Kommunikation unter Verwendung von ausgereiften und integrierten Werkzeugen. Standardisierte Werkzeuge werden im gesamten Unternehmen eingesetzt. Es wird formell die laufende Entwicklung von Skills der End User unterstützt. Knowledge-sharing gehört zur Unternehmenskultur und wissensbasierte Systeme werden entwickelt und eingesetzt.  
</v>
      </c>
      <c r="S30" s="168"/>
      <c r="T30" s="169"/>
      <c r="U30" s="169"/>
      <c r="V30" s="169"/>
      <c r="W30" s="170"/>
      <c r="Y30" s="171"/>
    </row>
    <row r="31" spans="1:25" ht="159.94999999999999" hidden="1" customHeight="1" thickBot="1" x14ac:dyDescent="0.25">
      <c r="A31" s="297"/>
      <c r="B31" s="32">
        <v>21</v>
      </c>
      <c r="C31" s="92" t="str">
        <f>Katalog_Gesamt!C31</f>
        <v>Wird innerhalb des Personalmanagements für jeden IT-Mitarbeiter eine Rollen-, Kompetenz- und Stellenbeschreibung geführt?</v>
      </c>
      <c r="D31" s="43" t="str">
        <f>IF(Katalog_Gesamt!D26="x","x","")</f>
        <v/>
      </c>
      <c r="E31" s="63" t="str">
        <f>IF(Katalog_Gesamt!E31="x","x","")</f>
        <v/>
      </c>
      <c r="F31" s="43" t="str">
        <f>IF(Katalog_Gesamt!F26="x","x","")</f>
        <v>x</v>
      </c>
      <c r="G31" s="43" t="str">
        <f>IF(Katalog_Gesamt!G26="x","x","")</f>
        <v>x</v>
      </c>
      <c r="H31" s="17"/>
      <c r="I31" s="42" t="str">
        <f>Katalog_Gesamt!I31</f>
        <v xml:space="preserve">Es bestehen keine Vorgaben für eine detaillierte Stellenbeschreibungen und dies wird auch nicht für notwendig erachtet. </v>
      </c>
      <c r="J31" s="173"/>
      <c r="K31" s="42" t="str">
        <f>Katalog_Gesamt!K31</f>
        <v>Das Bewusstsein für den Handlungsbedarf besteht und wird vom Management kommuniziert. Es bestehen grundsätzlich keine Stellenbeschreibung. Vereinzelt wurden, je nach Arbeitsstelle und Linienvorgesetzen, einzelne Stellenbeschreibung erstellt. Die Vorgehensweise und der Inhalt sind  nicht allgemein beschrieben.</v>
      </c>
      <c r="L31" s="173"/>
      <c r="M31" s="42" t="str">
        <f>Katalog_Gesamt!M31</f>
        <v xml:space="preserve">Erste Prozesse und Policies sind definiert und dokumentiert. Erforderliche Skills für alle Bereiche und Minimalerfordernisse sind definiert. Prozesszuständigkeiten und Verantwortlichkeiten sind definiert und Prozesseigner wurden festgelegt.
Vereinzelnd sind Personaldokumente (Stellenbeschreibungen, Kompetenzreglemente) erstellt. Sie  werden aber noch nicht durchgängig angewendet. Es existieren keine Vorgaben, welche den Inhalt und den Aufbau von Personaldokumente definieren. 
</v>
      </c>
      <c r="N31" s="173"/>
      <c r="O31" s="42" t="str">
        <f>Katalog_Gesamt!O31</f>
        <v xml:space="preserve">Sämtliche Aspekte der Prozesse sind dokumentiert und wiederholbar. Policies wurden vom Management freigegeben. Erfordernisse für Skills für alle Bereiche werden routinemässig aktualisiert. Prozesszuständigkeiten und Verantwortlichkeiten sind anerkannt.
Vorlagen für alle Personaldokumente sind vorhanden und werden durchgängig angewendet. 
</v>
      </c>
      <c r="P31" s="173"/>
      <c r="Q31" s="42" t="str">
        <f>Katalog_Gesamt!Q31</f>
        <v xml:space="preserve">Zukunftsgerichtetes und fortgeschrittenes Verständnis für die Anforderungen sind vorhanden. Die Prozessdokumentation wurde automatisiert und Workflows entwickelt. Prozesse, Policies und Verfahren sind integriert und ermöglichen ein vollständiges Management und Verbesserung. Ein kontinuierlicher Verbesserungsprozesse ist initiiert. </v>
      </c>
      <c r="S31" s="44"/>
      <c r="T31" s="44"/>
      <c r="U31" s="44"/>
      <c r="V31" s="44"/>
      <c r="W31" s="44"/>
      <c r="X31" s="37"/>
      <c r="Y31" s="42"/>
    </row>
    <row r="32" spans="1:25" ht="159.94999999999999" hidden="1" customHeight="1" thickBot="1" x14ac:dyDescent="0.25">
      <c r="A32" s="297"/>
      <c r="B32" s="32">
        <v>22</v>
      </c>
      <c r="C32" s="33" t="str">
        <f>Katalog_Gesamt!C32</f>
        <v>Wie wird das Know-how der Mitarbeiter gemanagt? Bestehen für jeden Mitarbeiter Ausbildungs- und Weiterbildungspläne?</v>
      </c>
      <c r="D32" s="43" t="str">
        <f>IF(Katalog_Gesamt!D27="x","x","")</f>
        <v/>
      </c>
      <c r="E32" s="43" t="str">
        <f>IF(Katalog_Gesamt!E32="x","x","")</f>
        <v/>
      </c>
      <c r="F32" s="43" t="str">
        <f>IF(Katalog_Gesamt!F27="x","x","")</f>
        <v>x</v>
      </c>
      <c r="G32" s="43" t="str">
        <f>IF(Katalog_Gesamt!G27="x","x","")</f>
        <v>x</v>
      </c>
      <c r="H32" s="17"/>
      <c r="I32" s="42" t="str">
        <f>Katalog_Gesamt!I32</f>
        <v>Für Mitarbeiter werden keine Ausbildungs- und Weiterbildungspläne erstellt.</v>
      </c>
      <c r="J32" s="42"/>
      <c r="K32" s="42" t="str">
        <f>Katalog_Gesamt!K32</f>
        <v>Das Know-How der Mitarbeiter wird nicht schriftlich erfasst. Hin und wieder besteht für einzelne Mitarbeiter die Möglichkeit, auf Schulungen zu gehen. Diese werden aber eher zufällig und nach den Bedürfnissen des Mitarbeiters ausgewählt.</v>
      </c>
      <c r="L32" s="42"/>
      <c r="M32" s="42" t="str">
        <f>Katalog_Gesamt!M32</f>
        <v xml:space="preserve">Das Bewusstsein für den Handlungsbedarf besteht, die Kommunikation ist formeller und strukturierter. Erforderliche Skills für alle Bereiche und deren Minimalerfordernisse sind definiert. Ein formeller Schulungsplan wurde entwickelt. Dieser beruht nur auf Basis Eigeninitiative. </v>
      </c>
      <c r="N32" s="42"/>
      <c r="O32" s="42" t="str">
        <f>Katalog_Gesamt!O32</f>
        <v xml:space="preserve">Interne "Best Practice" werden angewandt. Sämtliche Aspekte der Prozesse sind dokumentiert und wiederholbar. Policies wurden vom Management freigegeben. In regelmässigen Abständen werden zusammen mit dem Mitarbeiter Weiterbildungspläne erstellt und weitergeführt. Notwendige Kenntnisse werden sichergestellt und Zertifizierungen werden unterstützt. </v>
      </c>
      <c r="P32" s="42"/>
      <c r="Q32" s="42" t="str">
        <f>Katalog_Gesamt!Q32</f>
        <v xml:space="preserve">Es wird formell die laufende Entwicklung von Skills, welche auf klar definierten persönlichen und organisationsweiten Zielen fundieren, unterstützt. Knowledge-sharing gehört zur Unternehmenskultur und wissensbasierte Systeme werden entwickelt und eingesetzt.  </v>
      </c>
      <c r="S32" s="44"/>
      <c r="T32" s="44"/>
      <c r="U32" s="44"/>
      <c r="V32" s="44"/>
      <c r="W32" s="44"/>
      <c r="X32" s="37"/>
      <c r="Y32" s="42"/>
    </row>
    <row r="33" spans="1:25" ht="159.94999999999999" hidden="1" customHeight="1" thickBot="1" x14ac:dyDescent="0.25">
      <c r="A33" s="297"/>
      <c r="B33" s="32">
        <v>23</v>
      </c>
      <c r="C33" s="33" t="str">
        <f>Katalog_Gesamt!C33</f>
        <v>Wie werden externe Ressourcen gemanagt? Besteht eine Gesamtübersicht über alle externen Ressourcen mitsamt Leistungen, Kosten und Service-Level-Agreements?</v>
      </c>
      <c r="D33" s="43" t="str">
        <f>IF(Katalog_Gesamt!D28="x","x","")</f>
        <v/>
      </c>
      <c r="E33" s="43" t="str">
        <f>IF(Katalog_Gesamt!E33="x","x","")</f>
        <v/>
      </c>
      <c r="F33" s="43" t="str">
        <f>IF(Katalog_Gesamt!F28="x","x","")</f>
        <v>x</v>
      </c>
      <c r="G33" s="43" t="str">
        <f>IF(Katalog_Gesamt!G28="x","x","")</f>
        <v>x</v>
      </c>
      <c r="H33" s="17"/>
      <c r="I33" s="42" t="str">
        <f>Katalog_Gesamt!I33</f>
        <v>Es besteht keine einheitliche Übersicht über externe Ressourcen.</v>
      </c>
      <c r="J33" s="42"/>
      <c r="K33" s="42" t="str">
        <f>Katalog_Gesamt!K33</f>
        <v>Externe Ressourcen werden nur durch den jeweiligen Systembetreuer oder Teamleiter verwaltet. Es besteht keine Übersicht über die eingesetzten Ressourcen. Es bestehen keine klaren Ziele und Vorgaben.Teilweise sind Absprachen über einige Ziele getroffen worden. Es besteht aber keine Kenntnis wie diese Daten standardisiert erhoben werden.</v>
      </c>
      <c r="L33" s="42"/>
      <c r="M33" s="42" t="str">
        <f>Katalog_Gesamt!M33</f>
        <v xml:space="preserve">Das Bewusstsein für den Handlungsbedarf besteht. Erste Prozesse und Policies für die Erfassung und Verwaltung von externen Ressourcen sind definiert und dokumentiert. Erste Formen einer Struktur sind vorhanden und sie sind  teilweise wiederholbar. Eine Vorgehensweise zur Verwendung und Standardisierung von Werkzeugen zur Automatisierung von Prozessen wurde entwickelt. In den Haupteinsatzbereichen werden entsprechende Werkzeuge eingesetzt. Einige Zielgrössen sind definiert, jedoch nicht kommuniziert.
</v>
      </c>
      <c r="N33" s="42"/>
      <c r="O33" s="42" t="str">
        <f>Katalog_Gesamt!O33</f>
        <v xml:space="preserve">Definierte Prozesse werden angewandt und sämtliche Aspekte zur Aufnahme und Verwaltung von externen Ressourcen sind definiert und wiederholbar. Werkzeuge werden entsprechend eines standardisierten Plans eingesetzt. Prozesszuständigkeiten und Verantwortlichkeiten sind anerkannt und arbeiten so, dass der Prozesseigner seine Verantwortung erfüllen kann. Ziele und Messgrössen sind bekannt und kommuniziert. Es erfolgt ein erster Abgleich mit den Unternehmenszielen zum Thema Outsourcing innerhalb des  strategischen IT-Plans.
</v>
      </c>
      <c r="P33" s="42"/>
      <c r="Q33" s="42" t="str">
        <f>Katalog_Gesamt!Q33</f>
        <v xml:space="preserve">Die Prozessdokumentation für die Aufnahme und Verwaltung  externer Ressourcen wurde automatisiert und Workflows wurden entwickelt. Prozesse, Policies und Verfahren sind integriert und ermöglichen ein vollständiges Management und Verbesserung. Es besteht eine integriertes System zur Performancemessung, die IT-Ziele mit Unternehmenszielen durch die IT-Balanced-Scorecard verbindet. Abweichungen werden gesamthaft analysiert und kontinuierliche Verbesserungen im den Bereichen Kosten und SLA gehören zum täglichen Alltag.
</v>
      </c>
      <c r="S33" s="44"/>
      <c r="T33" s="44"/>
      <c r="U33" s="44"/>
      <c r="V33" s="44"/>
      <c r="W33" s="44"/>
      <c r="X33" s="37"/>
      <c r="Y33" s="42"/>
    </row>
    <row r="34" spans="1:25" ht="159.94999999999999" hidden="1" customHeight="1" thickBot="1" x14ac:dyDescent="0.25">
      <c r="A34" s="307"/>
      <c r="B34" s="32">
        <v>24</v>
      </c>
      <c r="C34" s="33" t="str">
        <f>Katalog_Gesamt!C34</f>
        <v>Wie werden die Kosten der externen Ressourcen aktiv überwacht und die Einhaltung der vereinbarten Service-Levels von externen Ressourcen gemessen?</v>
      </c>
      <c r="D34" s="43" t="str">
        <f>IF(Katalog_Gesamt!D29="x","x","")</f>
        <v/>
      </c>
      <c r="E34" s="43" t="str">
        <f>IF(Katalog_Gesamt!E34="x","x","")</f>
        <v/>
      </c>
      <c r="F34" s="43" t="str">
        <f>IF(Katalog_Gesamt!F29="x","x","")</f>
        <v>x</v>
      </c>
      <c r="G34" s="43" t="str">
        <f>IF(Katalog_Gesamt!G29="x","x","")</f>
        <v>x</v>
      </c>
      <c r="H34" s="17"/>
      <c r="I34" s="42" t="str">
        <f>Katalog_Gesamt!I34</f>
        <v xml:space="preserve">Die Kosten und Leistungen werden nicht gemessen und gemonitort. </v>
      </c>
      <c r="J34" s="42"/>
      <c r="K34" s="42" t="str">
        <f>Katalog_Gesamt!K34</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Vereinzelt werden Kosten von externen Ressourcen erfasst.</v>
      </c>
      <c r="L34" s="42"/>
      <c r="M34" s="42" t="str">
        <f>Katalog_Gesamt!M34</f>
        <v xml:space="preserve">Das Bewusstsein für den Handlungsbedarf besteht, die Kommunikation ist formeller und strukturierter. Verwendung von "Good Practice" entwickelt sich, erste Prozesse sind definiert und dokumentiert. Erste Formen einer Struktur sind vorhanden und  teilweise wiederholbar. Es besteht ein methodisches, strukturiertes und einheitliches Vorgehen zur Erfassung von Kosten und erbrachten Serviceleistungen durch externe Partner. </v>
      </c>
      <c r="N34" s="42"/>
      <c r="O34" s="42" t="str">
        <f>Katalog_Gesamt!O34</f>
        <v xml:space="preserve">Interne "Best Practice" werden angewandt. Sämtliche Aspekte der Prozesse sind dokumentiert und wiederholbar. Policies wurden vom Management freigegeben. Werkzeuge für die Erfassung und Auswertung der Kosten und Leistungen externer Ressourcen werden entsprechend eines standardisierten Pland eingesetzt. Sie werden in den Bereichen eingesetzt, um deren wichtigsten Aktivitäten und Kennzahlen zu überwachen. Prozesszuständigkeiten und Verantwortlichkeiten sind anerkannt und arbeiten so, dass der Prozesseigner seine Verantwortung erfüllen kann. 
</v>
      </c>
      <c r="P34" s="42"/>
      <c r="Q34" s="42" t="str">
        <f>Katalog_Gesamt!Q34</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S34" s="44"/>
      <c r="T34" s="44"/>
      <c r="U34" s="44"/>
      <c r="V34" s="44"/>
      <c r="W34" s="44"/>
      <c r="X34" s="37"/>
      <c r="Y34" s="42"/>
    </row>
    <row r="35" spans="1:25" ht="159.94999999999999" hidden="1" customHeight="1" thickBot="1" x14ac:dyDescent="0.25">
      <c r="A35" s="308" t="s">
        <v>107</v>
      </c>
      <c r="B35" s="101">
        <v>25</v>
      </c>
      <c r="C35" s="89" t="str">
        <f>Katalog_Gesamt!C35</f>
        <v>Besteht für IT-Projekte ein Framework, das die Vorgehensweise und die Dokumentation der Projekte definiert?</v>
      </c>
      <c r="D35" s="43" t="str">
        <f>IF(Katalog_Gesamt!D30="x","x","")</f>
        <v/>
      </c>
      <c r="E35" s="62" t="str">
        <f>IF(Katalog_Gesamt!E35="x","x","")</f>
        <v/>
      </c>
      <c r="F35" s="43" t="str">
        <f>IF(Katalog_Gesamt!F30="x","x","")</f>
        <v/>
      </c>
      <c r="G35" s="43" t="str">
        <f>IF(Katalog_Gesamt!G30="x","x","")</f>
        <v>x</v>
      </c>
      <c r="H35" s="17"/>
      <c r="I35" s="42" t="str">
        <f>Katalog_Gesamt!I35</f>
        <v>Es bestehen keine Vorgaben oder Frameworks zur Abwicklung von Projekten.</v>
      </c>
      <c r="J35" s="172"/>
      <c r="K35" s="42" t="str">
        <f>Katalog_Gesamt!K35</f>
        <v>Es ist zwar  Verständnis über eine einheitliche Vorgehensweise bei der Projektdurchführung vorhanden, jedoch obliegt es jedem einzelnen Projektleiter, wie er sein Projekt organisiert und dokumentiert.</v>
      </c>
      <c r="L35" s="172"/>
      <c r="M35" s="42" t="str">
        <f>Katalog_Gesamt!M35</f>
        <v xml:space="preserve">Erste Prozesse sind definiert und dokumentiert. Eine erste Struktur ist erkennbar. Die Prozesse sind teilweise wiederholbar und das Vorgehen dafür ist strukturiert und einheitlich. Erforderliche Skills für das Projektmanagement sind definiert und die Prozesszuständigkeiten sind bekannt. </v>
      </c>
      <c r="N35" s="172"/>
      <c r="O35" s="42" t="str">
        <f>Katalog_Gesamt!O35</f>
        <v xml:space="preserve">Die Anforderungen an die Projektorganisation werden verstanden und angewandt. Interne "Best Practice" werden angewandt. Sämtliche Aspekte des Projektmanagement sind dokumentiert und wiederholbar. Die Policies wurden vom Management freigegeben. Ziele und Messgrössen sind bekannt und kommuniziert. </v>
      </c>
      <c r="P35" s="172"/>
      <c r="Q35" s="42" t="str">
        <f>Katalog_Gesamt!Q35</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S35" s="44"/>
      <c r="T35" s="44"/>
      <c r="U35" s="44"/>
      <c r="V35" s="44"/>
      <c r="W35" s="44"/>
      <c r="X35" s="37"/>
      <c r="Y35" s="42"/>
    </row>
    <row r="36" spans="1:25" ht="159.94999999999999" customHeight="1" thickBot="1" x14ac:dyDescent="0.25">
      <c r="A36" s="298"/>
      <c r="B36" s="229">
        <v>26</v>
      </c>
      <c r="C36" s="235" t="str">
        <f>Katalog_Gesamt!C36</f>
        <v>Wie erfolgt während des Projekts ein definiertes Reporting an die Stakeholder?</v>
      </c>
      <c r="D36" s="85" t="str">
        <f>IF(Katalog_Gesamt!D31="x","x","")</f>
        <v/>
      </c>
      <c r="E36" s="112" t="str">
        <f>IF(Katalog_Gesamt!E36="x","x","")</f>
        <v>x</v>
      </c>
      <c r="F36" s="86" t="str">
        <f>IF(Katalog_Gesamt!F31="x","x","")</f>
        <v>x</v>
      </c>
      <c r="G36" s="43" t="str">
        <f>IF(Katalog_Gesamt!G31="x","x","")</f>
        <v>x</v>
      </c>
      <c r="H36" s="17"/>
      <c r="I36" s="42" t="str">
        <f>Katalog_Gesamt!I36</f>
        <v>Es erfolgt kein Reporting während des Projekts. Der Begriff Stakeholder ist nicht bekannt.</v>
      </c>
      <c r="J36" s="177"/>
      <c r="K36" s="42" t="str">
        <f>Katalog_Gesamt!K36</f>
        <v>Stakeholder werden durch den Projektleiter zwar identifiziert aber nicht dokumentiert. Es erfolgt keine proaktive Kommunikation mit den Stakeholder.</v>
      </c>
      <c r="L36" s="177"/>
      <c r="M36" s="42" t="str">
        <f>Katalog_Gesamt!M36</f>
        <v xml:space="preserve">Erste Prozesse und Vorgehensweisen für die Identifikation von Stakeholder sind definiert und dokumentiert. Der Prozess für die Kommunikation gegenüber den Stakeholder ist noch nicht definiert und obliegt dem jeweiligen Projektleiter. </v>
      </c>
      <c r="N36" s="177"/>
      <c r="O36" s="42" t="str">
        <f>Katalog_Gesamt!O36</f>
        <v xml:space="preserve">Die Anforderungen werden umfassend verstanden, reife Kommunikationstechniken gegenüber den Stakeholder werden angewandt und die Kommunikationswerkzeuge sind standardisiert. Sämtliche Aspekte des Kommunikationsprozesses sind dokumentiert und wiederholbar.
</v>
      </c>
      <c r="P36" s="177"/>
      <c r="Q36" s="42" t="str">
        <f>Katalog_Gesamt!Q36</f>
        <v>Ein zukunftsgerichtetes und fortgeschrittenes Verständnis für die Anforderungen sind vorhanden. Es erfolgt eine proaktive Kommunikation unter Verwendung von ausgereiften und integrierten Werkzeugen. Kontinuierliche Verbesserung gehört zum Alltag.</v>
      </c>
      <c r="S36" s="168"/>
      <c r="T36" s="169"/>
      <c r="U36" s="169"/>
      <c r="V36" s="169"/>
      <c r="W36" s="170"/>
      <c r="Y36" s="171"/>
    </row>
    <row r="37" spans="1:25" ht="159.94999999999999" customHeight="1" thickBot="1" x14ac:dyDescent="0.25">
      <c r="A37" s="298"/>
      <c r="B37" s="229">
        <v>27</v>
      </c>
      <c r="C37" s="235" t="str">
        <f>Katalog_Gesamt!C37</f>
        <v>Wie erfolgt während des Projekts und bei Projektende ein Abgleich von Soll- und Istzustand auf den Ebenen Zeit, Geld und Qualität?</v>
      </c>
      <c r="D37" s="85" t="str">
        <f>IF(Katalog_Gesamt!D32="x","x","")</f>
        <v/>
      </c>
      <c r="E37" s="112" t="str">
        <f>IF(Katalog_Gesamt!E37="x","x","")</f>
        <v>x</v>
      </c>
      <c r="F37" s="86" t="str">
        <f>IF(Katalog_Gesamt!F32="x","x","")</f>
        <v>x</v>
      </c>
      <c r="G37" s="43" t="str">
        <f>IF(Katalog_Gesamt!G32="x","x","")</f>
        <v>x</v>
      </c>
      <c r="H37" s="17"/>
      <c r="I37" s="42" t="str">
        <f>Katalog_Gesamt!I37</f>
        <v>Ein Abgleich von Soll und Ist, während des Projekts und nach Projektende, wird nicht durchgeführt.</v>
      </c>
      <c r="J37" s="177"/>
      <c r="K37" s="42" t="str">
        <f>Katalog_Gesamt!K37</f>
        <v>Das Verständnis für einen Soll/Ist-Vergleich nach Projektende ist durchaus vorhanden, wird aber nur selten und mit eher informativem Charakter durchgeführt.</v>
      </c>
      <c r="L37" s="177"/>
      <c r="M37" s="42" t="str">
        <f>Katalog_Gesamt!M37</f>
        <v xml:space="preserve">Einige Ziele und Messgrössen sind definiert, jedoch nicht kommuniziert. Eine Vorgehensweise zur Verwendung und Standardisierung von Prozessen und Werkzeugen zur Automatisierung von Prozessen wurde entwickelt. Zahlen zum Projektstand werden vereinzelt aufbereitet.
 </v>
      </c>
      <c r="N37" s="177"/>
      <c r="O37" s="42" t="str">
        <f>Katalog_Gesamt!O37</f>
        <v>Ziele und Messgrössen sind bekannt und kommuniziert. Interne "Best Practice" werden angewandt. Sämtliche Aspekte der Prozesse sind dokumentiert und wiederholbar. Vorgehensweise für ein einheitliches Projektcontrolling wurde vom Management freigegeben.</v>
      </c>
      <c r="P37" s="177"/>
      <c r="Q37" s="42" t="str">
        <f>Katalog_Gesamt!Q37</f>
        <v>Es besteht eine integriertes System zur Performancemessung,  Abweichungen werden gesamthaft analysiert. Standardisierte Werkzeuge zum Projektcontrolling werden im gesamten Unternehmen eingesetzt.  Kontinuierliche Verbesserung gehört zum Alltag.</v>
      </c>
      <c r="S37" s="168"/>
      <c r="T37" s="169"/>
      <c r="U37" s="169"/>
      <c r="V37" s="169"/>
      <c r="W37" s="170"/>
      <c r="Y37" s="171"/>
    </row>
    <row r="38" spans="1:25" ht="159.94999999999999" customHeight="1" thickBot="1" x14ac:dyDescent="0.25">
      <c r="A38" s="298"/>
      <c r="B38" s="229">
        <v>28</v>
      </c>
      <c r="C38" s="235" t="str">
        <f>Katalog_Gesamt!C38</f>
        <v>Besteht für das IT-Projektportfoliomanagement ein Framework, das die Vorgehensweise und die Dokumentation des Portfoliomanagements entsprechend definiert?</v>
      </c>
      <c r="D38" s="85" t="str">
        <f>IF(Katalog_Gesamt!D33="x","x","")</f>
        <v/>
      </c>
      <c r="E38" s="112" t="str">
        <f>IF(Katalog_Gesamt!E38="x","x","")</f>
        <v>x</v>
      </c>
      <c r="F38" s="86" t="str">
        <f>IF(Katalog_Gesamt!F33="x","x","")</f>
        <v>x</v>
      </c>
      <c r="G38" s="43" t="str">
        <f>IF(Katalog_Gesamt!G33="x","x","")</f>
        <v>x</v>
      </c>
      <c r="H38" s="17"/>
      <c r="I38" s="42" t="str">
        <f>Katalog_Gesamt!I38</f>
        <v>Es existiert kein IT-Projekt- Portfoliomanagement.</v>
      </c>
      <c r="J38" s="177"/>
      <c r="K38" s="42" t="str">
        <f>Katalog_Gesamt!K38</f>
        <v>Das Bewusstsein für einen Handlungsbedarf besteht und wird vom Management kommuniziert. Es besteht keine einheitliche Vorgehensweise für das IT-Projektportfolio-Management.  Jeder Projektleiter führt die Projektbewertung nach eignen Vorstellungen und Zielen durch.</v>
      </c>
      <c r="L38" s="177"/>
      <c r="M38" s="42" t="str">
        <f>Katalog_Gesamt!M38</f>
        <v xml:space="preserve">Erste Prozesse sind definiert und dokumentiert. Eine erste Struktur ist erkennbar, die Prozesse sind teilweise wiederholbar und das Vorgehen dafür ist strukturiert und einheitlich. Erforderliche Skills für das Projektportfolio-Management sind definiert und die Prozesszuständigkeiten sind bekannt. </v>
      </c>
      <c r="N38" s="177"/>
      <c r="O38" s="42" t="str">
        <f>Katalog_Gesamt!O38</f>
        <v xml:space="preserve">Die Anforderungen an das Projektportfolio-Management werden verstanden und angewandt. Interne "Best Practice" werden angewandt. Sämtliche Aspekte des Projektportfolio-Managements sind dokumentiert und wiederholbar. Die Policies wurden vom Management freigegeben. Ziele und Messgrössen sind bekannt und kommuniziert. </v>
      </c>
      <c r="P38" s="177"/>
      <c r="Q38" s="42" t="str">
        <f>Katalog_Gesamt!Q38</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S38" s="168"/>
      <c r="T38" s="169"/>
      <c r="U38" s="169"/>
      <c r="V38" s="169"/>
      <c r="W38" s="170"/>
      <c r="Y38" s="171"/>
    </row>
    <row r="39" spans="1:25" ht="159.94999999999999" hidden="1" customHeight="1" thickBot="1" x14ac:dyDescent="0.25">
      <c r="A39" s="309"/>
      <c r="B39" s="34">
        <v>29</v>
      </c>
      <c r="C39" s="93" t="str">
        <f>Katalog_Gesamt!C39</f>
        <v>Wie wird sichergestellt, dass durch definierte Prozesse für das Projektportfoliomanagement, Projekte bewertet und anschliessend mit der Unternehmens- oder IT-Strategie abgestimmt werden?</v>
      </c>
      <c r="D39" s="43" t="str">
        <f>IF(Katalog_Gesamt!D34="x","x","")</f>
        <v/>
      </c>
      <c r="E39" s="63" t="str">
        <f>IF(Katalog_Gesamt!E39="x","x","")</f>
        <v/>
      </c>
      <c r="F39" s="43" t="str">
        <f>IF(Katalog_Gesamt!F34="x","x","")</f>
        <v>x</v>
      </c>
      <c r="G39" s="43" t="str">
        <f>IF(Katalog_Gesamt!G34="x","x","")</f>
        <v>x</v>
      </c>
      <c r="H39" s="17"/>
      <c r="I39" s="42" t="str">
        <f>Katalog_Gesamt!I39</f>
        <v>Eine Abstimmung von Projekten mit der IT-Strategie oder Unternehmensstrategie wird nicht durchgeführt.</v>
      </c>
      <c r="J39" s="177"/>
      <c r="K39" s="42" t="str">
        <f>Katalog_Gesamt!K39</f>
        <v>Eine Abstimmung der Projekte mit der entsprechenden IT- oder Unternehmensstrategie wird für vereinzelte Projekte durchgeführt. Es bestehen keine klaren Ziele für ein Projektportfolio-Management und die Zuständigkeiten und Aufgaben sind eher unklar</v>
      </c>
      <c r="L39" s="177"/>
      <c r="M39" s="42" t="str">
        <f>Katalog_Gesamt!M39</f>
        <v>Verwendung von "Good Practice" entwickelt sich. Erste Prozesse und Policies für Bewertung von Projekte sind definiert und dokumentiert. Erste Formen einer Struktur sind vorhanden. Sie sind  teilweise wiederholbar. Es besteht ein methodisches, strukturiertes und einheitliches Vorgehen. Die Basis für die Errechnung einer Projektkennzahl ist vorhanden.</v>
      </c>
      <c r="N39" s="177"/>
      <c r="O39" s="42" t="str">
        <f>Katalog_Gesamt!O39</f>
        <v>Interne "Best Practice" werden angewandt. Sämtliche Aspekte der Prozesse sind dokumentiert und wiederholbar. Policies wurden vom Management freigegeben. Erste Standards für eine Weiterentwicklung sind definiert. Die Projektkennzahl ist definiert und dient als Standard innerhalb des gesamten Unternehmens. Ziele und Messgrössen sind bekannt und kommuniziert.</v>
      </c>
      <c r="P39" s="177"/>
      <c r="Q39" s="42" t="str">
        <f>Katalog_Gesamt!Q39</f>
        <v xml:space="preserve">Zukunftsgerichtetes und fortgeschrittenes Verständnis für die Anforderungen sind vorhanden. Es besteht eine integriertes System zur Performancemessung, welche IT-Ziele mit Unternehmenszielen durch die IT-Balanced-Scorecard verbindet. Abweichungen werden gesamthaft analysiert. Kontinuierliche Verbesserung gehört zum Alltag. </v>
      </c>
      <c r="S39" s="44"/>
      <c r="T39" s="44"/>
      <c r="U39" s="44"/>
      <c r="V39" s="44"/>
      <c r="W39" s="44"/>
      <c r="X39" s="37"/>
      <c r="Y39" s="42"/>
    </row>
    <row r="50" spans="1:23" ht="15" customHeight="1" x14ac:dyDescent="0.2">
      <c r="A50" s="37"/>
      <c r="C50" s="37"/>
      <c r="D50" s="37"/>
      <c r="E50" s="37"/>
      <c r="F50" s="37"/>
      <c r="G50" s="37"/>
      <c r="I50" s="37"/>
      <c r="J50" s="74"/>
      <c r="K50" s="37"/>
      <c r="L50" s="74"/>
      <c r="M50" s="37"/>
      <c r="N50" s="74"/>
      <c r="O50" s="37"/>
      <c r="P50" s="74"/>
      <c r="Q50" s="37"/>
      <c r="S50" s="37"/>
      <c r="T50" s="37"/>
      <c r="U50" s="37"/>
      <c r="V50" s="37"/>
      <c r="W50" s="37"/>
    </row>
    <row r="51" spans="1:23" ht="15" customHeight="1" x14ac:dyDescent="0.2">
      <c r="A51" s="37"/>
      <c r="C51" s="37"/>
      <c r="D51" s="37"/>
      <c r="E51" s="37"/>
      <c r="F51" s="37"/>
      <c r="G51" s="37"/>
      <c r="I51" s="37"/>
      <c r="J51" s="74"/>
      <c r="K51" s="37"/>
      <c r="L51" s="74"/>
      <c r="M51" s="37"/>
      <c r="N51" s="74"/>
      <c r="O51" s="37"/>
      <c r="P51" s="74"/>
      <c r="Q51" s="37"/>
      <c r="S51" s="37"/>
      <c r="T51" s="37"/>
      <c r="U51" s="37"/>
      <c r="V51" s="37"/>
      <c r="W51" s="37"/>
    </row>
  </sheetData>
  <sheetProtection sheet="1" objects="1" scenarios="1" selectLockedCells="1"/>
  <autoFilter ref="D10:G39">
    <filterColumn colId="1">
      <customFilters>
        <customFilter operator="notEqual" val=" "/>
      </customFilters>
    </filterColumn>
  </autoFilter>
  <mergeCells count="7">
    <mergeCell ref="B2:C2"/>
    <mergeCell ref="A23:A34"/>
    <mergeCell ref="A35:A39"/>
    <mergeCell ref="S9:W9"/>
    <mergeCell ref="A11:A17"/>
    <mergeCell ref="A18:A22"/>
    <mergeCell ref="D9:G9"/>
  </mergeCells>
  <hyperlinks>
    <hyperlink ref="B2:C2" location="Inhaltsverzeichnis!A1" display="zurück zu Inhaltsverzeichnis"/>
  </hyperlinks>
  <pageMargins left="0.74803149606299213" right="0.70866141732283472" top="0.59055118110236227" bottom="0.47244094488188981" header="0.27559055118110237" footer="0.27559055118110237"/>
  <pageSetup paperSize="8" scale="62" fitToHeight="0" orientation="landscape" r:id="rId1"/>
  <headerFooter>
    <oddFooter>&amp;L&amp;9BSG Unternehmensberatung&amp;C&amp;9Seite &amp;P / &amp;N&amp;R&amp;9&amp;F / &amp;A</oddFooter>
  </headerFooter>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tt4" filterMode="1" enableFormatConditionsCalculation="0">
    <pageSetUpPr fitToPage="1"/>
  </sheetPr>
  <dimension ref="A1:Y51"/>
  <sheetViews>
    <sheetView showGridLines="0" zoomScaleNormal="100" workbookViewId="0">
      <pane xSplit="8" ySplit="10" topLeftCell="J11" activePane="bottomRight" state="frozen"/>
      <selection pane="topRight" activeCell="I1" sqref="I1"/>
      <selection pane="bottomLeft" activeCell="A11" sqref="A11"/>
      <selection pane="bottomRight" activeCell="B2" sqref="B2:C2"/>
    </sheetView>
  </sheetViews>
  <sheetFormatPr defaultColWidth="11.5546875" defaultRowHeight="15" x14ac:dyDescent="0.2"/>
  <cols>
    <col min="1" max="1" width="3.77734375" style="50" customWidth="1"/>
    <col min="2" max="2" width="3.88671875" style="37" customWidth="1"/>
    <col min="3" max="3" width="27.77734375" style="38" customWidth="1"/>
    <col min="4" max="4" width="7.44140625" style="20" hidden="1" customWidth="1"/>
    <col min="5" max="5" width="7.77734375" style="20" hidden="1" customWidth="1"/>
    <col min="6" max="6" width="7.77734375" style="20" customWidth="1"/>
    <col min="7" max="7" width="8.5546875" style="20" hidden="1" customWidth="1"/>
    <col min="8" max="8" width="1" style="37" customWidth="1"/>
    <col min="9" max="9" width="30.44140625" style="39" customWidth="1"/>
    <col min="10" max="10" width="1" style="174" customWidth="1"/>
    <col min="11" max="11" width="30.44140625" style="39" customWidth="1"/>
    <col min="12" max="12" width="1" style="174" customWidth="1"/>
    <col min="13" max="13" width="30.44140625" style="39" customWidth="1"/>
    <col min="14" max="14" width="1" style="174" customWidth="1"/>
    <col min="15" max="15" width="30.44140625" style="39" customWidth="1"/>
    <col min="16" max="16" width="1" style="174" customWidth="1"/>
    <col min="17" max="17" width="30.44140625" style="39" customWidth="1"/>
    <col min="18" max="18" width="1" style="74" customWidth="1"/>
    <col min="19" max="23" width="3" style="20" customWidth="1"/>
    <col min="24" max="24" width="1" style="74" customWidth="1"/>
    <col min="25" max="25" width="41.109375" style="37" customWidth="1"/>
    <col min="26" max="16384" width="11.5546875" style="37"/>
  </cols>
  <sheetData>
    <row r="1" spans="1:25" ht="15" customHeight="1" x14ac:dyDescent="0.2"/>
    <row r="2" spans="1:25" ht="15" customHeight="1" x14ac:dyDescent="0.2">
      <c r="A2" s="15"/>
      <c r="B2" s="276" t="s">
        <v>317</v>
      </c>
      <c r="C2" s="276"/>
    </row>
    <row r="3" spans="1:25" ht="15" customHeight="1" x14ac:dyDescent="0.2"/>
    <row r="4" spans="1:25" ht="15" customHeight="1" x14ac:dyDescent="0.2"/>
    <row r="5" spans="1:25" ht="15" customHeight="1" x14ac:dyDescent="0.2"/>
    <row r="6" spans="1:25" ht="20.25" x14ac:dyDescent="0.3">
      <c r="B6" s="117" t="s">
        <v>309</v>
      </c>
    </row>
    <row r="8" spans="1:25" ht="15" customHeight="1" thickBot="1" x14ac:dyDescent="0.25"/>
    <row r="9" spans="1:25" s="124" customFormat="1" ht="42.95" customHeight="1" thickBot="1" x14ac:dyDescent="0.25">
      <c r="A9" s="125"/>
      <c r="B9" s="103" t="s">
        <v>315</v>
      </c>
      <c r="C9" s="122" t="s">
        <v>0</v>
      </c>
      <c r="D9" s="311" t="s">
        <v>11</v>
      </c>
      <c r="E9" s="303"/>
      <c r="F9" s="312"/>
      <c r="G9" s="304"/>
      <c r="I9" s="126" t="s">
        <v>154</v>
      </c>
      <c r="J9" s="175"/>
      <c r="K9" s="126" t="s">
        <v>4</v>
      </c>
      <c r="L9" s="175"/>
      <c r="M9" s="126" t="s">
        <v>5</v>
      </c>
      <c r="N9" s="175"/>
      <c r="O9" s="126" t="s">
        <v>6</v>
      </c>
      <c r="P9" s="175"/>
      <c r="Q9" s="126" t="s">
        <v>155</v>
      </c>
      <c r="R9" s="178"/>
      <c r="S9" s="299" t="s">
        <v>9</v>
      </c>
      <c r="T9" s="300"/>
      <c r="U9" s="300"/>
      <c r="V9" s="300"/>
      <c r="W9" s="301"/>
      <c r="X9" s="178"/>
      <c r="Y9" s="126" t="s">
        <v>108</v>
      </c>
    </row>
    <row r="10" spans="1:25" ht="17.850000000000001" customHeight="1" thickBot="1" x14ac:dyDescent="0.25">
      <c r="A10" s="51"/>
      <c r="B10" s="129"/>
      <c r="C10" s="130"/>
      <c r="D10" s="84" t="s">
        <v>12</v>
      </c>
      <c r="E10" s="98" t="s">
        <v>13</v>
      </c>
      <c r="F10" s="103" t="s">
        <v>1</v>
      </c>
      <c r="G10" s="79" t="s">
        <v>24</v>
      </c>
      <c r="I10" s="26" t="s">
        <v>14</v>
      </c>
      <c r="J10" s="176"/>
      <c r="K10" s="26" t="s">
        <v>15</v>
      </c>
      <c r="L10" s="176"/>
      <c r="M10" s="26" t="s">
        <v>16</v>
      </c>
      <c r="N10" s="176"/>
      <c r="O10" s="207" t="s">
        <v>22</v>
      </c>
      <c r="P10" s="176"/>
      <c r="Q10" s="207" t="s">
        <v>17</v>
      </c>
      <c r="S10" s="113">
        <v>1</v>
      </c>
      <c r="T10" s="114">
        <v>2</v>
      </c>
      <c r="U10" s="114">
        <v>3</v>
      </c>
      <c r="V10" s="114">
        <v>4</v>
      </c>
      <c r="W10" s="115">
        <v>5</v>
      </c>
      <c r="Y10" s="26"/>
    </row>
    <row r="11" spans="1:25" ht="255.75" thickBot="1" x14ac:dyDescent="0.25">
      <c r="A11" s="305" t="s">
        <v>104</v>
      </c>
      <c r="B11" s="210">
        <v>1</v>
      </c>
      <c r="C11" s="95"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86" t="str">
        <f>IF(Katalog_Gesamt!D11="x","x","")</f>
        <v>x</v>
      </c>
      <c r="E11" s="83" t="str">
        <f>IF(Katalog_Gesamt!E11="x","x","")</f>
        <v/>
      </c>
      <c r="F11" s="112" t="str">
        <f>IF(Katalog_Gesamt!F11="x","x","")</f>
        <v>x</v>
      </c>
      <c r="G11" s="86" t="str">
        <f>IF(Katalog_Gesamt!G11="x","x","")</f>
        <v>x</v>
      </c>
      <c r="I11" s="42" t="str">
        <f>Katalog_Gesamt!I11</f>
        <v>Es existiert keine IT-Strategie und es erfolgt dadurch kein Abgleich der Unternehmensstrategie.</v>
      </c>
      <c r="K11" s="42" t="str">
        <f>Katalog_Gesamt!K11</f>
        <v xml:space="preserve">Das Bewusstsein für die Entwicklung einer IT-Strategie ist durchaus vorhanden, jedoch wurde noch nichts schriftlich festgehalten. Es bestehen immer wieder ad hoc Bemühungen, um ein Abgleich der IT- mit der  Unternehmensstrategie herzustellen
Die IT-Leitung ist weder direkt noch indirekt in der Geschäftsleitung vertreten. In unregelmässigen Abständen findet ein Austausch mit der Geschäftsleitung statt.
Aufgaben und Rollen innerhalb der Informatik sind nicht vorhanden. 
 </v>
      </c>
      <c r="M11" s="42" t="str">
        <f>Katalog_Gesamt!M11</f>
        <v>Eine IT-Strategie wurde einmalig für die Unternehmung schriftlich definiert, das Bewusstsein für die Notwendigkeit besteht und wird klar kommuniziert. Bei Bedarf werden Teile der IT-Strategie mit der Unternehmensstrategie abgeglichen.
Die Informatik ist innerhalb der Unternehmung über in Geschäftsleitung vertreten. In der Regel berichtet der IT-Leiter einem kaufmännischen Leiter oder dem CFO.
Ein Verständnis für Zuständigkeiten und 
Rollen ist vorhanden. Es sind bereits ersten Organisationsstrukturen vorhanden.</v>
      </c>
      <c r="O11" s="42" t="str">
        <f>Katalog_Gesamt!O11</f>
        <v xml:space="preserve">Eine IT-Strategie wurde schriftlich definiert und wird bei Bedarf angepasst. Der Aufbau sowie die Struktur der IT-Strategie wurde schriftlich definiert. Ein interner Prozess für einen regelmässigen Abgleich der IT- mit der Unternehmensstrategie wurde definiert. 
Die Informatikleitung ist in einem entscheidungsfähigen Gremium oder einem Ausschuss einsässig. Sie kann auf Augenhöhe mit der Geschäftsleitung kommunizieren.
Innerhalb der IT-bezogenen Organisationsstruktur sind Fokus, Rollen und Zuständigkeiten der einzelnen Funktionen definiert.
</v>
      </c>
      <c r="Q11" s="42" t="str">
        <f>Katalog_Gesamt!Q11</f>
        <v xml:space="preserve">Die IT-Strategie wird nach einem definierten Prozess entwickelt, regelmässig überarbeitet und kommuniziert. Der Abgleich der IT- mit der Unternehmensstrategie ist ein elementarer Bestandteil der Unternehmensentwicklung und erfolgt regelmässig nach einem definierten Prozess.
Der IT-Leiter oder CIO ist Mitglieder der Geschäftsletung und berichtet in seiner Funktion auch direkt dem Vorstand.
Innerhalb der IT-bezogenen Organisationsstruktur sind Fokus, Rollen und Zustandigkeiten der einzelnen Funktionen definiert. Sie werden in regelmässigen Abständen überprüft und entsprechend angepasst.
</v>
      </c>
      <c r="S11" s="168"/>
      <c r="T11" s="169"/>
      <c r="U11" s="169"/>
      <c r="V11" s="169"/>
      <c r="W11" s="170"/>
      <c r="Y11" s="171"/>
    </row>
    <row r="12" spans="1:25" ht="383.25" hidden="1" thickBot="1" x14ac:dyDescent="0.25">
      <c r="A12" s="285"/>
      <c r="B12" s="28">
        <v>2</v>
      </c>
      <c r="C12" s="73" t="str">
        <f>Katalog_Gesamt!C12</f>
        <v>Wie werden die, durch die Informatik entstehenden Kosten geplant, budgetiert, verrechnet und kontrolliert.</v>
      </c>
      <c r="D12" s="43" t="str">
        <f>IF(Katalog_Gesamt!D12="x","x","")</f>
        <v>x</v>
      </c>
      <c r="E12" s="43" t="str">
        <f>IF(Katalog_Gesamt!E12="x","x","")</f>
        <v>x</v>
      </c>
      <c r="F12" s="63" t="str">
        <f>IF(Katalog_Gesamt!F12="x","x","")</f>
        <v/>
      </c>
      <c r="G12" s="43" t="str">
        <f>IF(Katalog_Gesamt!G12="x","x","")</f>
        <v>x</v>
      </c>
      <c r="I12" s="42" t="str">
        <f>Katalog_Gesamt!I12</f>
        <v xml:space="preserve">Es erfolgt keine Verrechnung der IT-Kosten. </v>
      </c>
      <c r="J12" s="39"/>
      <c r="K12" s="42" t="str">
        <f>Katalog_Gesamt!K12</f>
        <v xml:space="preserve">Ein IT-Budget ist vorhanden, es ist jedoch nicht mit dem Unternehmensbudget abgestimmt. Es erfolgt keine regelmässige Kontrolle und Anpassung des Budgets. Das erstellte Budget ist nicht geeignet um, mittelfristige Planungen zu erstellen.
Kosten für IT-Leistungen werden nicht erfasst und auch nicht verrechnet.  </v>
      </c>
      <c r="L12" s="39"/>
      <c r="M12" s="42" t="str">
        <f>Katalog_Gesamt!M12</f>
        <v>Ein Verantwortlicher für das Managen von Kosten und Budget inkl. Stellvertreter ist benannt. 
Ein formelles IT-Budget ist implementiert, in dem sämtliche zu erwarteten IT-Kosten für gestützte Projekte, Programme, IT-Services enthalten sind, die durch Strategie und Portfolios vorgegeben sind.  
Alle Aufgaben (Aufwand, Investition) müssen einem Produkt zugewiesen werden können. Jedes IT-Produkt muss einen Preis haben. 
Der Kunde wird über IT-Kosten und IT-Services mittels Produktkatalog informiert.</v>
      </c>
      <c r="N12" s="39"/>
      <c r="O12" s="42" t="str">
        <f>Katalog_Gesamt!O12</f>
        <v xml:space="preserve">Alle Prozesse für die Budgetierung, Leistungsverrechnung und Kostenermittlung sind eindeutig dokumentiert. 
Das IT-Budget ist zu definieren, pflegen und zu kommunizieren. Im Budget sind alle zugesagten und derzeitigen Aufwendungen erfasst. Hierunter fallen auch IT-Projekte und IT-Investitionen sowie Einsatz und Pflege von Betriebsmittel- und Serviceportfolios. 
Es wird sichergestellt, dass alle IT-Mitarbeiter regelmässig und zeitnah ihre Leistungen erfassen. Es erfolgt eine regelmässige Leistungsverrechnung an die Kunden. Der Kunde wird regelmässig über die verrechnete Leistung, in Form einer beschriebenen Rechnungsauskunft, informiert. 
Sämtliche Aufwands- und Investitionsanträge sind regelmässig zu prüfen. Es muss sichergestellt werden, dass alle vorgegebenen Budgetwerte eingehalten werden.
Für die Berechnung von Business Cases werden vereinzelt definierte IT-Kosten/Nutzerwartungen errechnet.
</v>
      </c>
      <c r="P12" s="39"/>
      <c r="Q12" s="42" t="str">
        <f>Katalog_Gesamt!Q12</f>
        <v xml:space="preserve">Es ist die Effektivität der unterschiedlichen Aspekte der Budgetierung zu überwachen. Hierbei sind die Ergebnisse dieser Überwachung heranzuziehen, um weitere Verbesserungen zu implementieren und sicherzustellen, dass künftige Budgets genauer, zuverlässiger und kosteneffektiver sind.
Ein Controlling-Bericht zur Prüfung der Einhaltung der Planwerte ist etabliert. 
Die Verrechnung der erbrachten IT-Leistungen aus den Bereichen IT-Service, IT-ServiceDesk, IT-Betrieb und Projekte wird vollautomatisiert durchgeführt.
Für die Bewertung innerhalb des IT-Portfolio Managements werden Kennzahlen (ROI) von IT-Services herangezogen.
Alle Business Cases für Investitionen sind klar mit definierten IT-Kosten/Nutzenerwartungen versehen. </v>
      </c>
      <c r="R12" s="37"/>
      <c r="S12" s="44"/>
      <c r="T12" s="45"/>
      <c r="U12" s="45"/>
      <c r="V12" s="45"/>
      <c r="W12" s="46"/>
      <c r="X12" s="37"/>
      <c r="Y12" s="42"/>
    </row>
    <row r="13" spans="1:25" ht="179.25" hidden="1" thickBot="1" x14ac:dyDescent="0.25">
      <c r="A13" s="285"/>
      <c r="B13" s="28">
        <v>3</v>
      </c>
      <c r="C13" s="27"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D13" s="43" t="str">
        <f>IF(Katalog_Gesamt!D13="x","x","")</f>
        <v>x</v>
      </c>
      <c r="E13" s="43" t="str">
        <f>IF(Katalog_Gesamt!E13="x","x","")</f>
        <v/>
      </c>
      <c r="F13" s="43" t="str">
        <f>IF(Katalog_Gesamt!F13="x","x","")</f>
        <v/>
      </c>
      <c r="G13" s="43" t="str">
        <f>IF(Katalog_Gesamt!G13="x","x","")</f>
        <v>x</v>
      </c>
      <c r="I13" s="42" t="str">
        <f>Katalog_Gesamt!I13</f>
        <v>Es besteht keine Auflistung von IT-  Risiken, ein Risikobewusstsein ist nicht vorhanden.
Es bestehen keinerlei Absprachen über den Umgang mit Risiken.</v>
      </c>
      <c r="J13" s="39"/>
      <c r="K13" s="42" t="str">
        <f>Katalog_Gesamt!K13</f>
        <v xml:space="preserve">Es wurden schon vereinzelte IT- Risiken identifiziert, jedoch nur lückenhaft dokumentiert. Ebenso wurde versucht, diese Risiken zu bewerten, jedoch fehlte es an der methodischen Vorgehensweise.
Es besteht eine lose Definition von Seiten der Unternehmensleitung über die Art und Ausprägung der Risiken. </v>
      </c>
      <c r="L13" s="39"/>
      <c r="M13" s="42" t="str">
        <f>Katalog_Gesamt!M13</f>
        <v>Es wurde bereits eine Vorgehensweise zur Erfassung von Risiken entwickelt. Die IT-Risiken sind für die Hauptbereiche dokumentiert und eine Bewertung wurde anhand einer vorgängig definierten Kennzahl errechnet. Es wird aktiv begonnen, Skills und das Know-How intern aufzubauen. 
Es besteht eine mündliche Definition über die Arten der Risiken, die von der GL nicht akzeptiert werden.</v>
      </c>
      <c r="N13" s="39"/>
      <c r="O13" s="42" t="str">
        <f>Katalog_Gesamt!O13</f>
        <v>Es besteht eine vollständige Auflistung aller IT-Risiken und die Zuweisung zu einem Risikoeigner. Ein Prozess für  standardmässigen Risikoabgleich wurde schriftlich festgehalten. Es besteht eine definierte Vorgehensweise, um Risiken zu bewerten und einer Risikomatrix zuzuordnen.
Die Rahmenbedingungen bezugnehmend der IT-Risiken wurden mit der GL abgestimmt und schriftlich festgehalten.</v>
      </c>
      <c r="P13" s="39"/>
      <c r="Q13" s="42" t="str">
        <f>Katalog_Gesamt!Q13</f>
        <v xml:space="preserve">Die aufgelisteten IT-Risiken werden in einem definierten Prozess spwoe in einer Risikomatrix aufgenommen und regelmässig einem Review unterzogen. Die IT-Risiken werden in einem definierten Prozess regelmässig neu bewertet und je nach Einfluss auf das Gesamtunternehmen kategorisiert.
Im Rahmen eines unternehmensweiten Risk- Frameworks wurden die Grenzen und die Riskofreudigkeit des Unternehmens definiert und auf die IT-Risiken abgestimmt.  
</v>
      </c>
      <c r="R13" s="37"/>
      <c r="S13" s="44"/>
      <c r="T13" s="45"/>
      <c r="U13" s="45"/>
      <c r="V13" s="45"/>
      <c r="W13" s="46"/>
      <c r="X13" s="37"/>
      <c r="Y13" s="42"/>
    </row>
    <row r="14" spans="1:25" ht="159.94999999999999" hidden="1" customHeight="1" thickBot="1" x14ac:dyDescent="0.25">
      <c r="A14" s="285"/>
      <c r="B14" s="28">
        <v>4</v>
      </c>
      <c r="C14" s="27" t="str">
        <f>Katalog_Gesamt!C14</f>
        <v xml:space="preserve">Wie wird die IT-Sicherheit sichergestellt? Bestehen hier definierte Prozesse und Richtlinien bzw. ein Alignement mit der Unternehmensleitung? </v>
      </c>
      <c r="D14" s="43" t="str">
        <f>IF(Katalog_Gesamt!D14="x","x","")</f>
        <v>x</v>
      </c>
      <c r="E14" s="43" t="str">
        <f>IF(Katalog_Gesamt!E14="x","x","")</f>
        <v/>
      </c>
      <c r="F14" s="43" t="str">
        <f>IF(Katalog_Gesamt!F14="x","x","")</f>
        <v/>
      </c>
      <c r="G14" s="43" t="str">
        <f>IF(Katalog_Gesamt!G14="x","x","")</f>
        <v>x</v>
      </c>
      <c r="I14" s="42" t="str">
        <f>Katalog_Gesamt!I14</f>
        <v>Es bestehen keine Prozesse für das Management der IT-Sicherheit. Der Einsatz solcher Prozesse wird als nicht relevant betrachtet.</v>
      </c>
      <c r="J14" s="39"/>
      <c r="K14" s="42" t="str">
        <f>Katalog_Gesamt!K14</f>
        <v xml:space="preserve">Es besteht das Bewusstsein und die Notwendigkeit eines Managements der IT-Sicherheit, jedoch wurden noch eine konkreten Prozesse und Systeme definiert. </v>
      </c>
      <c r="L14" s="39"/>
      <c r="M14" s="42" t="str">
        <f>Katalog_Gesamt!M14</f>
        <v>IT-Security-Systeme werden teilweise im Rahmen von Projekten definiert. Es bestehen aber keine Rollen, die für das Management der IT-Security verantwortlich sind. Es erfolgt kein standardmässiges Reporting, der Austausch erfolgt im Rahmen von Projektsitzungen.</v>
      </c>
      <c r="N14" s="39"/>
      <c r="O14" s="42" t="str">
        <f>Katalog_Gesamt!O14</f>
        <v>IT-Security ist ein fester Bestandteil der Informatik. Es wurden Bereiche  und Manager definiert, die sich der Thematik annehmen. Erste Prozesse sind bereits definiert. Der der Austausch erfolgt in regelmässigen IT-Security Meetings.</v>
      </c>
      <c r="P14" s="39"/>
      <c r="Q14" s="42" t="str">
        <f>Katalog_Gesamt!Q14</f>
        <v>Es gibt definierte Prozesse, die an ein bestehendes Framework (BIS oder ISO27001) angelehnt sind. Über regelmässige Audits wird die Funktionsfähigkeit der Prozesse sichergestellt.</v>
      </c>
      <c r="R14" s="37"/>
      <c r="S14" s="44"/>
      <c r="T14" s="45"/>
      <c r="U14" s="45"/>
      <c r="V14" s="45"/>
      <c r="W14" s="46"/>
      <c r="X14" s="37"/>
      <c r="Y14" s="42"/>
    </row>
    <row r="15" spans="1:25" ht="159.94999999999999" hidden="1" customHeight="1" thickBot="1" x14ac:dyDescent="0.25">
      <c r="A15" s="285"/>
      <c r="B15" s="28">
        <v>5</v>
      </c>
      <c r="C15" s="27" t="str">
        <f>Katalog_Gesamt!C15</f>
        <v>Bestehen Definitionen zur Business-Continuity und Absprachen über die Verfügbarkeit der Informatiksysteme?</v>
      </c>
      <c r="D15" s="43" t="str">
        <f>IF(Katalog_Gesamt!D15="x","x","")</f>
        <v>x</v>
      </c>
      <c r="E15" s="43" t="str">
        <f>IF(Katalog_Gesamt!E15="x","x","")</f>
        <v>x</v>
      </c>
      <c r="F15" s="43" t="str">
        <f>IF(Katalog_Gesamt!F15="x","x","")</f>
        <v/>
      </c>
      <c r="G15" s="43" t="str">
        <f>IF(Katalog_Gesamt!G15="x","x","")</f>
        <v>x</v>
      </c>
      <c r="I15" s="42" t="str">
        <f>Katalog_Gesamt!I15</f>
        <v xml:space="preserve">Es wurden keine Absprachen mit dem Management für die Verfügbarkeit getroffen. Datensicherung und Redundanzen werden als nicht relevant betrachtet. </v>
      </c>
      <c r="J15" s="39"/>
      <c r="K15" s="42" t="str">
        <f>Katalog_Gesamt!K15</f>
        <v>Es gibt keine Absprachen mit der Unternehmensleitung zur Business Continuity. Jedoch besteht ein erstes Verständnis zu den Themen Backup, Datensicherung und Redundanz.</v>
      </c>
      <c r="L15" s="39"/>
      <c r="M15" s="42" t="str">
        <f>Katalog_Gesamt!M15</f>
        <v xml:space="preserve">Im Rahmen eines allgemeinen Verständnisses wurden erste Systeme identifiziert, welche für das Unternehmen wichtig sind. Für diese Systeme wurden lose Absprachen mit der GL zum Thema Verfügbarkeit getroffen. Es wird ein Prozess entwickelt der eine strukturierte Aufnahme der Systeme sicherstellen soll.   </v>
      </c>
      <c r="N15" s="39"/>
      <c r="O15" s="42" t="str">
        <f>Katalog_Gesamt!O15</f>
        <v>Die wichtigsten Systeme im Rahmen der Business Continuity sind identifiziert und für jedes System sind die entsprechenden Verfügbarkeiten definiert. Erste Massnahmen für die Einhaltung sind getroffen. Ein Prozessverantwortlicher für den Prozess "Business Continuity" wurde definiert. Die Sichtweise auf die Systeme geht hin zu Business Prozessen und weg von Einzelsystemen.</v>
      </c>
      <c r="P15" s="39"/>
      <c r="Q15" s="42" t="str">
        <f>Katalog_Gesamt!Q15</f>
        <v>Es bestehen detaillierte Notfallpläne für das Business Continuity mit Anforderungen an die jeweiligen Verfügbarkeiten und Wiederherstellungsszenarien. Der Prozess wird im Rahmen von "Best Practice" Methoden realisiert und unterliegt einer stetigen Verbesserung. Es erfolgt eine regelmässige Abstimmung über die relevanten Systeme mit der Unternehmensleitung.</v>
      </c>
      <c r="R15" s="37"/>
      <c r="S15" s="44"/>
      <c r="T15" s="45"/>
      <c r="U15" s="45"/>
      <c r="V15" s="45"/>
      <c r="W15" s="46"/>
      <c r="X15" s="37"/>
      <c r="Y15" s="42"/>
    </row>
    <row r="16" spans="1:25" ht="159.94999999999999" hidden="1" customHeight="1" thickBot="1" x14ac:dyDescent="0.25">
      <c r="A16" s="285"/>
      <c r="B16" s="28">
        <v>6</v>
      </c>
      <c r="C16" s="27"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D16" s="43" t="str">
        <f>IF(Katalog_Gesamt!D16="x","x","")</f>
        <v>x</v>
      </c>
      <c r="E16" s="43" t="str">
        <f>IF(Katalog_Gesamt!E16="x","x","")</f>
        <v/>
      </c>
      <c r="F16" s="43" t="str">
        <f>IF(Katalog_Gesamt!F16="x","x","")</f>
        <v/>
      </c>
      <c r="G16" s="43" t="str">
        <f>IF(Katalog_Gesamt!G16="x","x","")</f>
        <v>x</v>
      </c>
      <c r="I16" s="42" t="str">
        <f>Katalog_Gesamt!I16</f>
        <v xml:space="preserve"> Es besteht kein Prozess für das Management der Compliance. Der Einsatz dieser Prozesse wird als nicht relevant betrachtet.</v>
      </c>
      <c r="J16" s="39"/>
      <c r="K16" s="42" t="str">
        <f>Katalog_Gesamt!K16</f>
        <v xml:space="preserve">Der Unternehmensleitung und der IT ist durchaus bewusst, dass gewisse rechtliche Voraussetzungen notwendig sind, um einen rechtskonformen Betrieb der IT realisieren zu können. 
Ein Bewusstsein für regulatorische Anforderungen, vertragliche und rechtliche Compliance - Anforderungen mit Einfluss auf das Unternehmen - ist vorhanden. Informelle Prozesse zur Aufrechterhaltung der Compliance werden befolgt. 
</v>
      </c>
      <c r="L16" s="39"/>
      <c r="M16" s="42" t="str">
        <f>Katalog_Gesamt!M16</f>
        <v xml:space="preserve">Erste Regularien wurden identifiziert und nach Rechtsverbindlichkeit und Rechtskraft in eine Matrix eingetragen.
Ein Bewusstsein für die Notwendigkeit, externe Anforderungen zu erfüllen ist vorhanden. In Bereichen, in denen Compliance eine periodisch wiederkehrende Anforderung darstellt - wie finanz- oder datenschutzrechtliche Gesetzgebung -, wurden individuelle Compliance-Verfahren entwickelt, welche auf jährlicher Basis befolgt werden. 
</v>
      </c>
      <c r="N16" s="39"/>
      <c r="O16" s="42" t="str">
        <f>Katalog_Gesamt!O16</f>
        <v xml:space="preserve">Regularien werden, unterstützt von einem definierten Prozess, zusammengetragen, entsprechenden IT-Prozesse und Systeme zugewiesen und bewertet.
Erste Richtlinien, Verfahren und Prozesse sind entwickelt, dokumentiert und kommuniziert worden. Um die Einhaltung von Richtlinien und vertraglicher Verpflichtungen sicherzustellen, werden die Prozesse rudimentär überwacht. Standard-Verträge und Rechtswege zur Minimierung von Risiken, welche sich aus den vertraglichen Haftungspflichten ergeben, sind vorhanden
</v>
      </c>
      <c r="P16" s="39"/>
      <c r="Q16" s="42" t="str">
        <f>Katalog_Gesamt!Q16</f>
        <v xml:space="preserve">Über einen definierten Prozess werden die Reguarien, die das Unternehmen betreffen,  regelmässig zusammengetragen und mit einem Gremium bewertet. Das Risiko bei Nichteinhaltung wurde exakt beziffert und kann somit detailliert abgeschätzt werden. Durch diese Risikoabschätzung können exakte nachfolgende Massnahmen getroffen werden.
Auf allen Ebenen besteht ein umfassendes Verständnis für Sachverhalte und Gefahren in Zusammenhang mit externen Anforderungen sowie die Notwendigkeit, Compliance sicherzustellen. Die Mitarbeiter werden entsprechend geschult, damit sie ihrer Compliance - Verpflichtung bewusst sind. Verantwortlichkeiten und Prozesse sind klar und werden regelmässig in einem Review sichergestellt.   
      </v>
      </c>
      <c r="R16" s="37"/>
      <c r="S16" s="44"/>
      <c r="T16" s="45"/>
      <c r="U16" s="45"/>
      <c r="V16" s="45"/>
      <c r="W16" s="46"/>
      <c r="X16" s="37"/>
      <c r="Y16" s="42"/>
    </row>
    <row r="17" spans="1:25" ht="159.94999999999999" hidden="1" customHeight="1" thickBot="1" x14ac:dyDescent="0.25">
      <c r="A17" s="286"/>
      <c r="B17" s="28">
        <v>7</v>
      </c>
      <c r="C17" s="27" t="str">
        <f>Katalog_Gesamt!C17</f>
        <v>Wie unterstützt die IT das Business bei der Entwicklung und Implementierung neuer Businessprozesse in die IT-Landschaft?
Werden Optimierung und Automatisierung der bestehenden Businessprozesse von der IT gefördert und getrieben?</v>
      </c>
      <c r="D17" s="43" t="str">
        <f>IF(Katalog_Gesamt!D17="x","x","")</f>
        <v/>
      </c>
      <c r="E17" s="43" t="str">
        <f>IF(Katalog_Gesamt!E17="x","x","")</f>
        <v>x</v>
      </c>
      <c r="F17" s="43" t="str">
        <f>IF(Katalog_Gesamt!F17="x","x","")</f>
        <v/>
      </c>
      <c r="G17" s="43" t="str">
        <f>IF(Katalog_Gesamt!G17="x","x","")</f>
        <v>x</v>
      </c>
      <c r="I17" s="42" t="str">
        <f>Katalog_Gesamt!I17</f>
        <v xml:space="preserve">Es besteht keine Orientierung der Informatik an den Businessprozessen des Unternehmens oder es wird absichtlich darauf verzichtet. </v>
      </c>
      <c r="J17" s="39"/>
      <c r="K17" s="42" t="str">
        <f>Katalog_Gesamt!K17</f>
        <v xml:space="preserve">Das Bewusstsein für einen Handlungsbedarf besteht. Ähnliche und allgemeine Prozesse entwickeln SICH und werden durch die Informatik bewusst wahrgenommen. In der Regel besteht kein allgemeiner Tool-Einsatz.  </v>
      </c>
      <c r="L17" s="39"/>
      <c r="M17" s="42" t="str">
        <f>Katalog_Gesamt!M17</f>
        <v xml:space="preserve">Das Bewusstsein für den Handlungsbedarf besteht. Die Verwendung von ersten Prozessen und Policies zur Erstellung von Dokumentationen sind definiert und dokumentiert. Es besteht eine Übersicht über Wartungsverträge. Fie jeweiligen Verträge sind aber nicht zwingend einzelnen Systemen zugewiesen. Prozesszuständigkeiten und Verantwortlichkeiten ist definiert und Prozesseigner wurden festgelegt. Einige Ziele und Messgrössen sind definiert, jedoch nicht kommuniziert.  
</v>
      </c>
      <c r="N17" s="39"/>
      <c r="O17" s="42" t="str">
        <f>Katalog_Gesamt!O17</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P17" s="39"/>
      <c r="Q17" s="42" t="str">
        <f>Katalog_Gesamt!Q17</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R17" s="37"/>
      <c r="S17" s="44"/>
      <c r="T17" s="45"/>
      <c r="U17" s="45"/>
      <c r="V17" s="45"/>
      <c r="W17" s="46"/>
      <c r="X17" s="37"/>
      <c r="Y17" s="42"/>
    </row>
    <row r="18" spans="1:25" ht="276" hidden="1" customHeight="1" thickBot="1" x14ac:dyDescent="0.25">
      <c r="A18" s="287" t="s">
        <v>105</v>
      </c>
      <c r="B18" s="29">
        <v>8</v>
      </c>
      <c r="C18" s="30"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D18" s="43" t="str">
        <f>IF(Katalog_Gesamt!D18="x","x","")</f>
        <v>x</v>
      </c>
      <c r="E18" s="43" t="str">
        <f>IF(Katalog_Gesamt!E18="x","x","")</f>
        <v>x</v>
      </c>
      <c r="F18" s="43" t="str">
        <f>IF(Katalog_Gesamt!F18="x","x","")</f>
        <v/>
      </c>
      <c r="G18" s="43" t="str">
        <f>IF(Katalog_Gesamt!G18="x","x","")</f>
        <v>x</v>
      </c>
      <c r="I18" s="42" t="str">
        <f>Katalog_Gesamt!I18</f>
        <v>Ein Bewusstsein für die Erbringung von IT-Services innerhalb der Informatik ist nicht vorhanden.</v>
      </c>
      <c r="J18" s="39"/>
      <c r="K18" s="42" t="str">
        <f>Katalog_Gesamt!K18</f>
        <v xml:space="preserve">Die IT entwickelt erste Ansätze für die Definition von IT-Services, jedoch wurde noch nichts Konkretes dokumentiert. 
Der Wunsch nach einer serviceorientierten Ausrichtung der Informatik entwickelt sind. </v>
      </c>
      <c r="L18" s="39"/>
      <c r="M18" s="42" t="str">
        <f>Katalog_Gesamt!M18</f>
        <v>Erste Services wurden von der IT, inkl. SLAs definiert. Das Verständnis für die Abbildung von definierten Dienstleistung wächst und die Service-Mentalität innerhalb des Unternehmens wird aktiv gefördert. 
Jeder Service ist mit einem Preis versehen. Kalkulationsgrundlagen sind dabei noch nicht durchgängig dokumentiert und Umrechnungsschlüssel werden nicht über konsequent eingesetzt.</v>
      </c>
      <c r="N18" s="39"/>
      <c r="O18" s="42" t="str">
        <f>Katalog_Gesamt!O18</f>
        <v xml:space="preserve">Ein Servicekatalog inkl. Servicebeschreibungen und Service-Levels wurde definiert.  Für die Realisierung wird eine rudimentäre Software verwendet. Es besteht ein Prozess zur Entwicklung und Abstimmung neuer Services. 
Es werden alle Kosten bei der Kalkulation der IT-Services mit einberechnet. Für nicht klar zu beziffernde Kosten werden klare und etablierte Umrechnungsschlüssel verwendet. Vorgaben wie ein Service zu kalkulieren ist, sind definiert und dokumentiert. </v>
      </c>
      <c r="P18" s="39"/>
      <c r="Q18" s="42" t="str">
        <f>Katalog_Gesamt!Q18</f>
        <v xml:space="preserve">Es besteht innerhalb der Unternehmung eine ausgeprägte Service-Mentalität. Services werden innerhalb eines definierten Katalogs festgehalten und beschrieben. Durch einen definierten Prozess werden regelmässig die Service-Portfolios mit dem Business abgestimmt. Für die Serviceerbringung wird eine Standardsoftware verwenden. Die SLAs werden aktiv gemessen und bewertet. Es besteht ein kontinuierlicher Verbesserungsprozess.
Für die Kalkulation von IT-Services werden standardisierte Verfahren eingesetzt. Es erfolgt eine regelmässig Kontrolle der errechneten Preise der Services sowie eine ständige Verbesserung der Kalkulationsgrundlage und der Methode. 
</v>
      </c>
      <c r="R18" s="37"/>
      <c r="S18" s="44"/>
      <c r="T18" s="45"/>
      <c r="U18" s="45"/>
      <c r="V18" s="45"/>
      <c r="W18" s="46"/>
      <c r="X18" s="37"/>
      <c r="Y18" s="42"/>
    </row>
    <row r="19" spans="1:25" customFormat="1" ht="159.94999999999999" hidden="1" customHeight="1" thickBot="1" x14ac:dyDescent="0.25">
      <c r="A19" s="294"/>
      <c r="B19" s="99">
        <v>9</v>
      </c>
      <c r="C19" s="87" t="str">
        <f>Katalog_Gesamt!C19</f>
        <v>Werden IT-Services gemessen und wie werden die Service-Level-Agreements auf ihre Erfüllung hin überprüft?</v>
      </c>
      <c r="D19" s="43" t="str">
        <f>IF(Katalog_Gesamt!D19="x","x","")</f>
        <v/>
      </c>
      <c r="E19" s="43" t="str">
        <f>IF(Katalog_Gesamt!E19="x","x","")</f>
        <v>x</v>
      </c>
      <c r="F19" s="62" t="str">
        <f>IF(Katalog_Gesamt!F19="x","x","")</f>
        <v/>
      </c>
      <c r="G19" s="43" t="str">
        <f>IF(Katalog_Gesamt!G19="x","x","")</f>
        <v>x</v>
      </c>
      <c r="I19" s="42" t="str">
        <f>Katalog_Gesamt!I19</f>
        <v>IT-Services werden nicht gemessen und ein SLAs werden nicht auf deren Erfüllung bewertet.</v>
      </c>
      <c r="J19" s="172"/>
      <c r="K19" s="42" t="str">
        <f>Katalog_Gesamt!K19</f>
        <v xml:space="preserve">Es erfolgen erste Messungen der IT-Services. Die Vorgehensweise ist jedoch noch nicht standardisiert. Ergebnisse werden nicht kommuniziert. Es bestehen keine klaren Ziele und Vorgaben. </v>
      </c>
      <c r="L19" s="172"/>
      <c r="M19" s="42" t="str">
        <f>Katalog_Gesamt!M19</f>
        <v xml:space="preserve">Einige Ziele und Messgrössen sind definiert, jedoch nicht kommuniziert. Es besteht keine Verbindung zu den IT- oder Unternehmenszielen. Messprozesse sind entwickelt, werden aber nicht durchgängig durchgeführt. </v>
      </c>
      <c r="N19" s="172"/>
      <c r="O19" s="172" t="str">
        <f>Katalog_Gesamt!O19</f>
        <v>Ziele und Messgrössen sind bekannt und kommuniziert. Es erfolgt ein erster Abgleich mit der IT- und der Unternehmensstrategie. Es wird ein standardisiertes Werkzeug für das Reporting eingesetzt.</v>
      </c>
      <c r="P19" s="172"/>
      <c r="Q19" s="172" t="str">
        <f>Katalog_Gesamt!Q19</f>
        <v>Es besteht ein integriertes System zur Performancemessung, welche IT-Ziele mit Unternehmensziele durch die IT- Balanced-Scorecard verbindet. Abweichungen werden gesamthaft analysiert. Kontinuierliche Verbesserung gehören zum Alltag.</v>
      </c>
      <c r="S19" s="44"/>
      <c r="T19" s="45"/>
      <c r="U19" s="45"/>
      <c r="V19" s="45"/>
      <c r="W19" s="46"/>
      <c r="Y19" s="42"/>
    </row>
    <row r="20" spans="1:25" customFormat="1" ht="159.94999999999999" customHeight="1" thickBot="1" x14ac:dyDescent="0.25">
      <c r="A20" s="310"/>
      <c r="B20" s="228">
        <v>10</v>
      </c>
      <c r="C20" s="234" t="str">
        <f>Katalog_Gesamt!C20</f>
        <v>Werden IT-Prozesse definiert und wie werden die entwickelten Prozesse entsprechend dokumentiert?</v>
      </c>
      <c r="D20" s="86" t="str">
        <f>IF(Katalog_Gesamt!D20="x","x","")</f>
        <v/>
      </c>
      <c r="E20" s="83" t="str">
        <f>IF(Katalog_Gesamt!E20="x","x","")</f>
        <v/>
      </c>
      <c r="F20" s="112" t="str">
        <f>IF(Katalog_Gesamt!F20="x","x","")</f>
        <v>x</v>
      </c>
      <c r="G20" s="86" t="str">
        <f>IF(Katalog_Gesamt!G20="x","x","")</f>
        <v>x</v>
      </c>
      <c r="I20" s="42" t="str">
        <f>Katalog_Gesamt!I20</f>
        <v>Es sind keine IT-Prozesse vorhanden oder dokumentiert.</v>
      </c>
      <c r="J20" s="177"/>
      <c r="K20" s="42" t="str">
        <f>Katalog_Gesamt!K20</f>
        <v>Ähnliche und allgemeine Prozesse entwickeln sich, jedoch eher nach einem eher intuitiven Charakter und sind nur vereinzelt wiederholbar.</v>
      </c>
      <c r="L20" s="177"/>
      <c r="M20" s="42" t="str">
        <f>Katalog_Gesamt!M20</f>
        <v>Verwendung "Good Practice" entwickelt sich. Erste Prozesse sind definiert und dokumentiert. Prozesszuständigkeiten und Verantwortlichkeiten sind definiert und Prozesseigner wurden festgelegt.</v>
      </c>
      <c r="N20" s="177"/>
      <c r="O20" s="42" t="str">
        <f>Katalog_Gesamt!O20</f>
        <v xml:space="preserve">Interne "Best Practice" werden angewendet. Sämtliche Aspekte der Prozesse sind dokumentiert und wiederholbar. Prozesszuständigkeiten und Verantwortlichkeiten sind anerkannt und arbeiten so, dass der Prozesseigner seine Verantwortung erfüllen kann. </v>
      </c>
      <c r="P20" s="177"/>
      <c r="Q20" s="42" t="str">
        <f>Katalog_Gesamt!Q20</f>
        <v>Externe "Best Practice" Verfahren werden angewandt. Die Prozessdokumentation wurde automatisiert und Workflows entwickelt. IT-Prozesse und Verfahren sind integriert und ermöglichen ein vollständiges Management und Verbesserung. Prozesseigner sind befähigt, Entscheidungen zu treffen und Massnahmen zu ergreifen.</v>
      </c>
      <c r="R20" s="179"/>
      <c r="S20" s="168"/>
      <c r="T20" s="169"/>
      <c r="U20" s="169"/>
      <c r="V20" s="169"/>
      <c r="W20" s="170"/>
      <c r="X20" s="179"/>
      <c r="Y20" s="171"/>
    </row>
    <row r="21" spans="1:25" customFormat="1" ht="159.94999999999999" customHeight="1" thickBot="1" x14ac:dyDescent="0.25">
      <c r="A21" s="310"/>
      <c r="B21" s="228">
        <v>11</v>
      </c>
      <c r="C21" s="234" t="str">
        <f>Katalog_Gesamt!C21</f>
        <v>Wie werden standardisierte Support-Prozesse verwendet? Wurde für den Kundensupport ein Service-Desk eingerichtet?</v>
      </c>
      <c r="D21" s="86" t="str">
        <f>IF(Katalog_Gesamt!D21="x","x","")</f>
        <v/>
      </c>
      <c r="E21" s="83" t="str">
        <f>IF(Katalog_Gesamt!E21="x","x","")</f>
        <v>x</v>
      </c>
      <c r="F21" s="112" t="str">
        <f>IF(Katalog_Gesamt!F21="x","x","")</f>
        <v>x</v>
      </c>
      <c r="G21" s="86" t="str">
        <f>IF(Katalog_Gesamt!G21="x","x","")</f>
        <v>x</v>
      </c>
      <c r="I21" s="42" t="str">
        <f>Katalog_Gesamt!I21</f>
        <v>Es existieren keine definierten Support-Prozesse.</v>
      </c>
      <c r="J21" s="177"/>
      <c r="K21" s="42" t="str">
        <f>Katalog_Gesamt!K21</f>
        <v xml:space="preserve">Das Bewusstsein für die Definition eines standardisierten Prozesses für den Support besteht. Es wird versucht, Support-Anliegen der Mitarbeiter zentralisiert zu bearbeiten. </v>
      </c>
      <c r="L21" s="177"/>
      <c r="M21" s="42" t="str">
        <f>Katalog_Gesamt!M21</f>
        <v>Ein Incident Prozess nach ITIL wurde realisiert und ein Verantwortlicher benannt. Informationen zu einer Supportanfragen werden schriftlich festgehalten und es wurde für die Mitarbeiter ein zentraler Anlaufpunkt für IT-Anliegen realisiert.</v>
      </c>
      <c r="N21" s="177"/>
      <c r="O21" s="42" t="str">
        <f>Katalog_Gesamt!O21</f>
        <v>Rollen und Zuständigkeiten sind definiert. Die Kommunikation wird zielgerichteter. Es wird ein Tool für  das Incident Management und Problem Management verwendet. Über einen ServiceDesk wird ein SPOC (Single Point of Contact) realisiert. Es werden in unregelmässigen Abständen Kennzahlen ermittelt.</v>
      </c>
      <c r="P21" s="177"/>
      <c r="Q21" s="42" t="str">
        <f>Katalog_Gesamt!Q21</f>
        <v xml:space="preserve">Incident und Problem Management Prozesse werden nach dem ITIL Framework realisiert. Entsprechende ITIL-Manager für die Bereiche sind definiert und haben die Befähigung, entsprechende Massnahmen einzuleiten. Prozesse werden innerhalb eines Tools abgewickelt und vollständig überwacht In regelmässigen Abständen werden die Prozesse überprüft und verbessert. </v>
      </c>
      <c r="R21" s="179"/>
      <c r="S21" s="168"/>
      <c r="T21" s="169"/>
      <c r="U21" s="169"/>
      <c r="V21" s="169"/>
      <c r="W21" s="170"/>
      <c r="X21" s="179"/>
      <c r="Y21" s="171"/>
    </row>
    <row r="22" spans="1:25" customFormat="1" ht="159.94999999999999" hidden="1" customHeight="1" thickBot="1" x14ac:dyDescent="0.25">
      <c r="A22" s="294"/>
      <c r="B22" s="99">
        <v>12</v>
      </c>
      <c r="C22" s="91" t="str">
        <f>Katalog_Gesamt!C22</f>
        <v>Wie wird die Zufriedenheit der Kunden (User) in Bezug auf IT-Dienste wie IT-Services, ServiceDesk und IT-Prozesse gemessen?</v>
      </c>
      <c r="D22" s="43" t="str">
        <f>IF(Katalog_Gesamt!D22="x","x","")</f>
        <v/>
      </c>
      <c r="E22" s="43" t="str">
        <f>IF(Katalog_Gesamt!E22="x","x","")</f>
        <v>x</v>
      </c>
      <c r="F22" s="65" t="str">
        <f>IF(Katalog_Gesamt!F22="x","x","")</f>
        <v/>
      </c>
      <c r="G22" s="43" t="str">
        <f>IF(Katalog_Gesamt!G22="x","x","")</f>
        <v>x</v>
      </c>
      <c r="I22" s="42" t="str">
        <f>Katalog_Gesamt!I22</f>
        <v>Die Kundenzufriedenheit wird nicht gemessen. Der Begriff "Kunde" im Zusammenhang mit der IT besteht nicht.</v>
      </c>
      <c r="J22" s="177"/>
      <c r="K22" s="42" t="str">
        <f>Katalog_Gesamt!K22</f>
        <v>Ein Kundenverständnis besteht. Es wird aber kein aktives Feedback eingeholt. Es werden vereinzelte Kennzahlen über die Erfüllung der IT-Services und Prozesse erhoben.</v>
      </c>
      <c r="L22" s="177"/>
      <c r="M22" s="42" t="str">
        <f>Katalog_Gesamt!M22</f>
        <v xml:space="preserve">Es werden unregelmässig Umfragen zur Leistung der IT gemacht. Kennzahlen zur Kundenzufriedenheit werden jedoch nicht standardisiert ermittelt. Die Verantwortlichen für die Leistungserbringung sind definiert und kommuniziert. </v>
      </c>
      <c r="N22" s="177"/>
      <c r="O22" s="172" t="str">
        <f>Katalog_Gesamt!O22</f>
        <v>Feedback über den Support wird automatisiert eingeholt, z.B. über das Ticketsystem. Dieses Feedback wird vor allem mit der Unternehmensleitung diskutiert und um die Leistung der Informatik zu bestimmen. User werden unregelmässig über das Feedback informiert.</v>
      </c>
      <c r="P22" s="177"/>
      <c r="Q22" s="172" t="str">
        <f>Katalog_Gesamt!Q22</f>
        <v>Der Prozess für die Einbindung des Kundenfeedbacks ist etabliert. Die User werden regelmässig automatisch über die neuesten Zahlen informiert. Es wird regelmässig der Austausch mit dem Business durchgeführt.</v>
      </c>
      <c r="S22" s="44"/>
      <c r="T22" s="45"/>
      <c r="U22" s="45"/>
      <c r="V22" s="45"/>
      <c r="W22" s="46"/>
      <c r="Y22" s="42"/>
    </row>
    <row r="23" spans="1:25" customFormat="1" ht="159.94999999999999" customHeight="1" thickBot="1" x14ac:dyDescent="0.25">
      <c r="A23" s="306" t="s">
        <v>106</v>
      </c>
      <c r="B23" s="211">
        <v>13</v>
      </c>
      <c r="C23" s="97" t="str">
        <f>Katalog_Gesamt!C23</f>
        <v>Wie werden die eingesetzten Assets aktiv gemanagt? Wie wird sichergestellt, dass die IT einen kompletten Überblick über die IT-Systeme und die verwendete Software inkl. Lizenzen hat?</v>
      </c>
      <c r="D23" s="86" t="str">
        <f>IF(Katalog_Gesamt!D35="x","x","")</f>
        <v>x</v>
      </c>
      <c r="E23" s="83" t="str">
        <f>IF(Katalog_Gesamt!E35="x","x","")</f>
        <v/>
      </c>
      <c r="F23" s="112" t="str">
        <f>IF(Katalog_Gesamt!F35="x","x","")</f>
        <v>x</v>
      </c>
      <c r="G23" s="86" t="str">
        <f>IF(Katalog_Gesamt!G35="x","x","")</f>
        <v>x</v>
      </c>
      <c r="I23" s="42" t="str">
        <f>Katalog_Gesamt!I23</f>
        <v>Es besteht kein Überblick über die eingesetzten Assets,Software und Lizenzen.</v>
      </c>
      <c r="J23" s="177"/>
      <c r="K23" s="42" t="str">
        <f>Katalog_Gesamt!K23</f>
        <v>Ein Bewusstsein für das Management der Assets besteht grundsätzlich. Es werden vereinzelte Listen und Übersichten geführt, diese sind aber nicht durchgängig und vollständig.</v>
      </c>
      <c r="L23" s="177"/>
      <c r="M23" s="42" t="str">
        <f>Katalog_Gesamt!M23</f>
        <v>Die Prozesse für eine standardisierte Erfassung der Assets entwickeln sich und werden dokumentiert. Erste Formen einer Struktur sind vorhanden und die Prozesse sind teilweise wiederholbar. Die Zuständigkeiten und Verantwortlichkeiten sind definiert und Prozesseigner sind festgelegt.</v>
      </c>
      <c r="N23" s="177"/>
      <c r="O23" s="42" t="str">
        <f>Katalog_Gesamt!O23</f>
        <v>Sämtliche Aspekte der Prozesse und Policies sind dokumentiert und wiederholbar. Die Assets werden systemgestützt erfasst und verwaltet. Die Werkzeuge zur Verwaltung der Assets werden entsprechend eines standardisierten Plans eingesetzt und sind bereits mit anderen Werkzeugen, z.B. eines Ticketsystems integriert.</v>
      </c>
      <c r="P23" s="177"/>
      <c r="Q23" s="42" t="str">
        <f>Katalog_Gesamt!Q23</f>
        <v xml:space="preserve">Externe "Best Practice", wie der "Konfiguration Management"-Prozess von ITIL, werden angewandt. Die Prozessdokumentation wurde automatisiert und Workflows entwickelt. Prozesse, Policies und Verfahren sind integriert und ermöglichen ein vollständiges Management und Verbesserung; Ein kontinuierlicher Verbesserungsprozess ist initiiert. </v>
      </c>
      <c r="R23" s="179"/>
      <c r="S23" s="168"/>
      <c r="T23" s="169"/>
      <c r="U23" s="169"/>
      <c r="V23" s="169"/>
      <c r="W23" s="170"/>
      <c r="X23" s="179"/>
      <c r="Y23" s="171"/>
    </row>
    <row r="24" spans="1:25" ht="159.94999999999999" customHeight="1" thickBot="1" x14ac:dyDescent="0.25">
      <c r="A24" s="313"/>
      <c r="B24" s="211">
        <v>14</v>
      </c>
      <c r="C24" s="97" t="str">
        <f>Katalog_Gesamt!C24</f>
        <v>Wie werden bestehende Systeme dokumentiert? Bestehen pro System eine Systembeschreibung und eine Dokumentation? Werden die Wartungsverträge für die Systeme aktiv gemanagt?</v>
      </c>
      <c r="D24" s="86" t="str">
        <f>IF(Katalog_Gesamt!D36="x","x","")</f>
        <v>x</v>
      </c>
      <c r="E24" s="83" t="str">
        <f>IF(Katalog_Gesamt!E36="x","x","")</f>
        <v>x</v>
      </c>
      <c r="F24" s="112" t="str">
        <f>IF(Katalog_Gesamt!F36="x","x","")</f>
        <v>x</v>
      </c>
      <c r="G24" s="86" t="str">
        <f>IF(Katalog_Gesamt!G36="x","x","")</f>
        <v>x</v>
      </c>
      <c r="I24" s="42" t="str">
        <f>Katalog_Gesamt!I24</f>
        <v xml:space="preserve">Die eingesetzten Systeme werden nicht im Detail beschrieben und dokumentiert. </v>
      </c>
      <c r="J24" s="177"/>
      <c r="K24" s="42" t="str">
        <f>Katalog_Gesamt!K24</f>
        <v>Nur besondere Systeme werden speziell dokumentiert. Es besteht keine einheitliche Vorgehensweise wie eine Dokumentation zu erstellen ist und was sie enthalten muss. Ob und wie eine Dokumentation erstellt wird, ist abhängig vom Mitarbeiter. Es besteht keine Übersicht über vorhandene Wartungs- und Supportverträge.</v>
      </c>
      <c r="L24" s="177"/>
      <c r="M24" s="42" t="str">
        <f>Katalog_Gesamt!M24</f>
        <v xml:space="preserve">Das Bewusstsein für den Handlungsbedarf besteht. Die Verwendung von ersten Prozesse und Policies zur Erstellung von Dokumentationen sind definiert und dokumentiert. Es besteht eine Übersicht über Wartungsverträge. Die jeweiligen Verträge sind aber nicht zwingend einzelnen Systemen zugewiesen. Prozesszuständigkeiten und Verantwortlichkeiten ist definiert und Prozesseigner wurden festgelegt. Einige Ziele und Messgrössen sind definiert, jedoch nicht kommuniziert.  
</v>
      </c>
      <c r="N24" s="177"/>
      <c r="O24" s="42" t="str">
        <f>Katalog_Gesamt!O24</f>
        <v xml:space="preserve">Die Prozesse zur Erstellung von Dokumentationen werden angewandt. Sämtliche Aspekte der Prozesse sind dokumentiert und wiederholbar. Werkzeuge werden entsprechend eines standardisierten Plans eingesetzt und sind bereits schon mit anderen Werkzeugen integriert. Es existieren für alle wichtigen Bereiche Dokumentation von Einzelsystemen bis hin zum Rechenzentrum. Den einzelnen Systemen werden die entsprechenden Wartungsverträge hinterlegt und überwacht.  </v>
      </c>
      <c r="P24" s="177"/>
      <c r="Q24" s="42" t="str">
        <f>Katalog_Gesamt!Q24</f>
        <v xml:space="preserve">Zukunftsgerichtetes und fortgeschrittenes Verständnis für die Anforderungen sind vorhanden. Externe "Best Practice", die z.B. auf den "Konfiguration Management"-Prozess von ITIL aufbauen, werden angewandt. Die Prozessdokumentation wurde automatisiert und Workflows entwickelt. Prozesse, Policies und Verfahren sind integriert und ermöglichen ein vollständiges Management und Verbesserung. Ein kontinuierlicher Verbesserungsprozess ist initiiert. 
</v>
      </c>
      <c r="S24" s="168"/>
      <c r="T24" s="169"/>
      <c r="U24" s="169"/>
      <c r="V24" s="169"/>
      <c r="W24" s="170"/>
      <c r="Y24" s="171"/>
    </row>
    <row r="25" spans="1:25" customFormat="1" ht="159.94999999999999" customHeight="1" thickBot="1" x14ac:dyDescent="0.25">
      <c r="A25" s="306"/>
      <c r="B25" s="211">
        <v>15</v>
      </c>
      <c r="C25" s="97" t="str">
        <f>Katalog_Gesamt!C25</f>
        <v>Wie werden Systeme anhand eines Sourcing-Prozesses aktiv bewertet, um eine Prognose für den zukünftigen Bedarf zu ermitteln?</v>
      </c>
      <c r="D25" s="86" t="str">
        <f>IF(Katalog_Gesamt!D37="x","x","")</f>
        <v>x</v>
      </c>
      <c r="E25" s="83" t="str">
        <f>IF(Katalog_Gesamt!E37="x","x","")</f>
        <v>x</v>
      </c>
      <c r="F25" s="112" t="str">
        <f>IF(Katalog_Gesamt!F37="x","x","")</f>
        <v>x</v>
      </c>
      <c r="G25" s="86" t="str">
        <f>IF(Katalog_Gesamt!G37="x","x","")</f>
        <v>x</v>
      </c>
      <c r="I25" s="42" t="str">
        <f>Katalog_Gesamt!I25</f>
        <v>Es erfolgt kein Sourcing der eingesetzten Systeme.</v>
      </c>
      <c r="J25" s="177"/>
      <c r="K25" s="42" t="str">
        <f>Katalog_Gesamt!K25</f>
        <v>Ähnliche, allgemeine Prozesse entwickeln sich, sind aber vom Charakter eher intuitiv und nur vereinzelt wiederholbar. Die Organisation ist eher chaotisch, die Verbreitung ist beschränkt auf einzelne Bereiche. Für die Ermittlung des Bedarfs und die Auslastung wird auf Erfahrungen des Systembetreuers vertraut. Dieser greift uneinheitlich und nur vereinzelt auf Tools oder Messmethoden zurück.</v>
      </c>
      <c r="L25" s="177"/>
      <c r="M25" s="42" t="str">
        <f>Katalog_Gesamt!M25</f>
        <v xml:space="preserve">Erste Prozesse und Policies sind definiert und dokumentiert. Erste Formen einer Struktur sind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5" s="177"/>
      <c r="O25" s="42" t="str">
        <f>Katalog_Gesamt!O25</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P25" s="177"/>
      <c r="Q25" s="42" t="str">
        <f>Katalog_Gesamt!Q25</f>
        <v>Standardisierte Werkzeuge werden im gesamten Unternehmen eingesetzt. Werkzeuge sind mit weiteren Werkzeugen integriert und ermöglichen einen durchgängigen Prozess. Werkzeuge werden eingesetzt, um den Prozess zu verbessern und Abweichungen automatisch zu erkennen. Prozesseigner sind befähigt, Entscheidungen zu treffen und Massnahmen zu ergreifen.</v>
      </c>
      <c r="R25" s="179"/>
      <c r="S25" s="168"/>
      <c r="T25" s="169"/>
      <c r="U25" s="169"/>
      <c r="V25" s="169"/>
      <c r="W25" s="170"/>
      <c r="X25" s="179"/>
      <c r="Y25" s="171"/>
    </row>
    <row r="26" spans="1:25" ht="159.94999999999999" hidden="1" customHeight="1" thickBot="1" x14ac:dyDescent="0.25">
      <c r="A26" s="291"/>
      <c r="B26" s="32">
        <v>16</v>
      </c>
      <c r="C26" s="92" t="str">
        <f>Katalog_Gesamt!C26</f>
        <v>Bestehen detaillierte Pläne zum Thema Business-Continuity? Wie werden Massnahmen für den Unglücksfall geplant und gemanagt?</v>
      </c>
      <c r="D26" s="43" t="str">
        <f>IF(Katalog_Gesamt!D38="x","x","")</f>
        <v>x</v>
      </c>
      <c r="E26" s="43" t="str">
        <f>IF(Katalog_Gesamt!E38="x","x","")</f>
        <v>x</v>
      </c>
      <c r="F26" s="63" t="str">
        <f>IF(Katalog_Gesamt!F38="x","x","")</f>
        <v/>
      </c>
      <c r="G26" s="43" t="str">
        <f>IF(Katalog_Gesamt!G38="x","x","")</f>
        <v>x</v>
      </c>
      <c r="I26" s="42" t="str">
        <f>Katalog_Gesamt!I26</f>
        <v>Es bestehen keine Vorkehrungen zur Vermeidung oder Verringerung von Ausfällen oder Störungen.</v>
      </c>
      <c r="J26" s="173"/>
      <c r="K26" s="42" t="str">
        <f>Katalog_Gesamt!K26</f>
        <v>Es gibt keine Absprachen mit der Unternehmensleitung zur Business Continuity. Erste Systeme und Dateien werden durch einfache Backups gesichert.</v>
      </c>
      <c r="L26" s="173"/>
      <c r="M26" s="42" t="str">
        <f>Katalog_Gesamt!M26</f>
        <v>Im Rahmen eines allgemeinen Verständnisses wurden erste Systeme redundant ausgelegt und Backup Szenarien definiert. Jedoch erfolgt dies im Allgemein ohne ein definiertes Konzept.</v>
      </c>
      <c r="N26" s="173"/>
      <c r="O26" s="42" t="str">
        <f>Katalog_Gesamt!O26</f>
        <v>Die wichtigsten Systeme im Rahmen der Business Continuity sind identifiziert und für jedes System sind die entsprechenden Verfügbarkeiten definiert und erste Massnahmen für die Einhaltung sind getroffen. Die Sichtweise auf die Systeme geht hin zu Business Prozessen und weg von Einzelsystemen.</v>
      </c>
      <c r="P26" s="173"/>
      <c r="Q26" s="42" t="str">
        <f>Katalog_Gesamt!Q26</f>
        <v xml:space="preserve">Es bestehen detaillierte Notfallpläne für das Business-Continuity mit Anforderungen an die jeweiligen Verfügbarkeiten und Wiederherstellungsszenarien. Es erfolgen regelmässig Recoverytest, um die Funktionalität im Desaster Fall zu gewährleisten. </v>
      </c>
      <c r="R26" s="37"/>
      <c r="S26" s="44"/>
      <c r="T26" s="45"/>
      <c r="U26" s="45"/>
      <c r="V26" s="45"/>
      <c r="W26" s="46"/>
      <c r="X26" s="37"/>
      <c r="Y26" s="42"/>
    </row>
    <row r="27" spans="1:25" ht="159.94999999999999" hidden="1" customHeight="1" thickBot="1" x14ac:dyDescent="0.25">
      <c r="A27" s="291"/>
      <c r="B27" s="100">
        <v>17</v>
      </c>
      <c r="C27" s="88" t="str">
        <f>Katalog_Gesamt!C27</f>
        <v>Wie werden Standards für Hard- und Software sowie Infrastruktur entwickelt? Besteht ein aktuelles Management der Standards? Wird eine Produkt- und Lieferantenstrategie verfolgt?</v>
      </c>
      <c r="D27" s="43" t="str">
        <f>IF(Katalog_Gesamt!D39="x","x","")</f>
        <v>x</v>
      </c>
      <c r="E27" s="43" t="str">
        <f>IF(Katalog_Gesamt!E39="x","x","")</f>
        <v/>
      </c>
      <c r="F27" s="62" t="str">
        <f>IF(Katalog_Gesamt!F39="x","x","")</f>
        <v/>
      </c>
      <c r="G27" s="43" t="str">
        <f>IF(Katalog_Gesamt!G39="x","x","")</f>
        <v>x</v>
      </c>
      <c r="I27" s="42" t="str">
        <f>Katalog_Gesamt!I27</f>
        <v>Es besteht kein Bewusstsein für den Einsatz von Standards innerhalb der IT.</v>
      </c>
      <c r="J27" s="172"/>
      <c r="K27" s="42" t="str">
        <f>Katalog_Gesamt!K27</f>
        <v>Ein Bewusstsein für den Einsatz einheitlicher Hardware besteht. Es wird versucht grundsätzlich einem Hersteller treu zu bleiben, jedoch gelingt das nicht immer. Es besteht keine Kenntnis über den LifeCycle eingesetzter Modelle und keine Absprache mit dem Lieferanten zum Einsatz einheitlicher Hardware.</v>
      </c>
      <c r="L27" s="172"/>
      <c r="M27" s="42" t="str">
        <f>Katalog_Gesamt!M27</f>
        <v>Das Bewusstsein für den Handlungsbedarf besteht. Die Kommunikation ist formeller und strukturierter. Verwendung von "Good Practice" entwickelt sich. Erste Prozesse für die Definition einer Lieferanten-Strategie sowie erste Definitionen von Standard-Software für Client &amp; Server sind dokumentiert. Erste Formen einer Struktur sind vorhanden, sie sind teilweise wiederholbar. Es besteht ein methodisches, strukturiertes und einheitliches Vorgehen.</v>
      </c>
      <c r="N27" s="172"/>
      <c r="O27" s="172" t="str">
        <f>Katalog_Gesamt!O27</f>
        <v>Interne "Best Practice" werden angewandt. Sämtliche Aspekte der Prozesse sind dokumentiert und wiederholbar. Es werden regelmässige Meetings mit dem Lieferanten, zur  Abstimmung eingesetzter Hard- und Software im Produkt Life-Cycle  durchgeführt. Standard Images für Server &amp; Clients sind definiert. Es werden weiterhin Standards für infrastrukturunterstützende Hardware (Stromversorgung, Verkabelung, Server Racks, Netzwerkkomponenten) entwickelt. Ziele und Messgrössen sind bekannt und kommuniziert. Es erfolgt ein erster Abgleich mit der IT-Strategie.</v>
      </c>
      <c r="P27" s="172"/>
      <c r="Q27" s="172" t="str">
        <f>Katalog_Gesamt!Q27</f>
        <v>Zukunftsgerichtetes und fortgeschrittenes Verständnis für die Anforderungen sind vorhanden. Verfahren werden angewandt, die Prozessdokumentation wurde automatisiert und Workflows entwickelt. Es erfolgt eine proaktive Kommunikation unter Verwendung von ausgereiften und integrierten Werkzeugen. Prozesse, Policies und Verfahren sind integriert und ermöglichen ein vollständiges Management und Verbesserung. Prozesseigner sind befähigt, Entscheidungen zu treffen und Massnahmen zu ergreifen. Verantwortlichkeiten sind akzeptiert und wurden über die gesamte Unternehmung gleichartig heruntergebrochen.</v>
      </c>
      <c r="R27" s="37"/>
      <c r="S27" s="44"/>
      <c r="T27" s="45"/>
      <c r="U27" s="45"/>
      <c r="V27" s="45"/>
      <c r="W27" s="46"/>
      <c r="X27" s="37"/>
      <c r="Y27" s="42"/>
    </row>
    <row r="28" spans="1:25" ht="159.94999999999999" customHeight="1" thickBot="1" x14ac:dyDescent="0.25">
      <c r="A28" s="306"/>
      <c r="B28" s="211">
        <v>18</v>
      </c>
      <c r="C28" s="97" t="str">
        <f>Katalog_Gesamt!C28</f>
        <v>Wie werden die Key-Systeme identifiziert und aktiv überwacht?</v>
      </c>
      <c r="D28" s="86" t="str">
        <f>IF(Katalog_Gesamt!D23="x","x","")</f>
        <v/>
      </c>
      <c r="E28" s="83" t="str">
        <f>IF(Katalog_Gesamt!E23="x","x","")</f>
        <v/>
      </c>
      <c r="F28" s="112" t="str">
        <f>IF(Katalog_Gesamt!F23="x","x","")</f>
        <v>x</v>
      </c>
      <c r="G28" s="86" t="str">
        <f>IF(Katalog_Gesamt!G23="x","x","")</f>
        <v>x</v>
      </c>
      <c r="I28" s="42" t="str">
        <f>Katalog_Gesamt!I28</f>
        <v xml:space="preserve">Eine aktive Identifizierung von Key-Systemen wird nicht vorgenommen. </v>
      </c>
      <c r="J28" s="177"/>
      <c r="K28" s="42" t="str">
        <f>Katalog_Gesamt!K28</f>
        <v xml:space="preserve">Es werden einzelne Systeme durch ihre Systembetreuer überwacht. Die Vorgehensweise ist eher ad hoc, um die eingesetzten Systeme zu identifizieren. Wie sie dabei vorgehen und was dabei überwacht wird, ist eher intuitiv </v>
      </c>
      <c r="L28" s="177"/>
      <c r="M28" s="42" t="str">
        <f>Katalog_Gesamt!M28</f>
        <v xml:space="preserve">Erste Prozesse und Policies sind definiert und dokumentiert. Erste Formen einer Struktur ist vorhanden. Sie sind  teilweise wiederholbar, es besteht ein methodisches, strukturiertes und einheitliches Vorgehen. Systeme sind identifiziert und definiert. Eine Vorgehensweise zur Verwendung und Standardisierung von Werkzeugen zur Automatisierung von Prozessen wurde entwickelt. In den Haupteinsatzbereichen werden entsprechende Werkzeuge eingesetzt. </v>
      </c>
      <c r="N28" s="177"/>
      <c r="O28" s="42" t="str">
        <f>Katalog_Gesamt!O28</f>
        <v xml:space="preserve">Interne "Best Practice" werden angewandt. Sämtliche Aspekte der Prozesse sind dokumentiert und wiederholbar. Werkzeuge werden entsprechend eines standardisierten Plans eingesetzt. Werkzeuge werden in den wichtigen Bereichen eingesetzt, um das Prozessmanagement zu automatisieren und die wichtigsten Aktivitäten und Kennzahlen zu überwachen. Prozesszuständigkeiten und Verantwortlichkeiten sind anerkannt und arbeiten so, dass der Prozesseigner seine Verantwortung erfüllen kann. 
</v>
      </c>
      <c r="P28" s="177"/>
      <c r="Q28" s="42" t="str">
        <f>Katalog_Gesamt!Q28</f>
        <v>Externe "Best Practice" Verfahren, wie z.B. der ITIL "Event-Management" Prozess werden angewandt. Die Prozessdokumentation wurde automatisiert und Workflows entwickelt. Standardisierte Werkzeuge werden im gesamten Unternehmen eingesetzt. Werkzeuge sind mit weiteren Werkzeugen integriert und ermöglichen einen durchgängigen Prozess. Werkzeuge werden eingesetzt, um den Prozess zu verbessern und Abweichungen automatisch zu erkennen.</v>
      </c>
      <c r="S28" s="168"/>
      <c r="T28" s="169"/>
      <c r="U28" s="169"/>
      <c r="V28" s="169"/>
      <c r="W28" s="170"/>
      <c r="Y28" s="171"/>
    </row>
    <row r="29" spans="1:25" ht="159.94999999999999" customHeight="1" thickBot="1" x14ac:dyDescent="0.25">
      <c r="A29" s="306"/>
      <c r="B29" s="211">
        <v>19</v>
      </c>
      <c r="C29" s="97" t="str">
        <f>Katalog_Gesamt!C29</f>
        <v>Wie werden Veränderungen der Systeme, z. B. das Hinzufügen, Modifizieren oder Entfernen von Hard- und Software, sowie die jeweiligen Konfigurationen durchgeführt?</v>
      </c>
      <c r="D29" s="86" t="str">
        <f>IF(Katalog_Gesamt!D24="x","x","")</f>
        <v/>
      </c>
      <c r="E29" s="83" t="str">
        <f>IF(Katalog_Gesamt!E24="x","x","")</f>
        <v/>
      </c>
      <c r="F29" s="112" t="str">
        <f>IF(Katalog_Gesamt!F24="x","x","")</f>
        <v>x</v>
      </c>
      <c r="G29" s="86" t="str">
        <f>IF(Katalog_Gesamt!G24="x","x","")</f>
        <v>x</v>
      </c>
      <c r="I29" s="42" t="str">
        <f>Katalog_Gesamt!I29</f>
        <v xml:space="preserve">Es besteht kein Prozess, mit dem die Veränderungen an den Systemen strukturiert durchgeführt werden. </v>
      </c>
      <c r="J29" s="177"/>
      <c r="K29" s="42" t="str">
        <f>Katalog_Gesamt!K29</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In der Regel besteht kein allgemeiner Tool - Einsatz, Lösungen sind individuell und durch einzelne Personen entwickelt.</v>
      </c>
      <c r="L29" s="177"/>
      <c r="M29" s="42" t="str">
        <f>Katalog_Gesamt!M29</f>
        <v xml:space="preserve">Verwendung von "Good Practice" entwickelt sich. Erste Prozesse und Policies sind definiert und dokumentiert. Erste Formen einer Struktur simd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9" s="177"/>
      <c r="O29" s="42" t="str">
        <f>Katalog_Gesamt!O29</f>
        <v>Sämtliche Aspekte der Prozesse und Policies sind dokumentiert und wiederholbar. Die Verwaltung einzelner  "Changes" wird systemgestützt durchgeführt. Die Werkzeuge zur Verwaltung der "Changes" werden entsprechend eines standardisierten Plans eingesetzt und sind bereits mit anderen Werkzeugen, z.B. eines Ticketsystems integriert. Die Kommunikation und Freigabe, der durch den Veränderung betroffenen Stakeholder ist vollständig definiert.</v>
      </c>
      <c r="P29" s="177"/>
      <c r="Q29" s="42" t="str">
        <f>Katalog_Gesamt!Q29</f>
        <v xml:space="preserve">Externe "Best Practice", wie der "Change"-Prozess von ITIL. Verfahren werden angewandt. Die Prozessdokumentation wurde automatisiert und Workflows entwickelt. Prozesse, Policies und Verfahren sind integriert und ermöglichen ein vollständiges Management und Verbesserung. Ein kontinuierlicher Verbesserungsprozesse ist initiiert. </v>
      </c>
      <c r="S29" s="168"/>
      <c r="T29" s="169"/>
      <c r="U29" s="169"/>
      <c r="V29" s="169"/>
      <c r="W29" s="170"/>
      <c r="Y29" s="171"/>
    </row>
    <row r="30" spans="1:25" ht="159.94999999999999" customHeight="1" thickBot="1" x14ac:dyDescent="0.25">
      <c r="A30" s="306"/>
      <c r="B30" s="211">
        <v>20</v>
      </c>
      <c r="C30" s="97" t="str">
        <f>Katalog_Gesamt!C30</f>
        <v>Wie werden End-User mit den IT-Werkzeugen vertraut gemacht? Bestehen Anleitungen und Beschreibungen für die End-User?</v>
      </c>
      <c r="D30" s="86" t="str">
        <f>IF(Katalog_Gesamt!D25="x","x","")</f>
        <v/>
      </c>
      <c r="E30" s="83" t="str">
        <f>IF(Katalog_Gesamt!E25="x","x","")</f>
        <v/>
      </c>
      <c r="F30" s="112" t="str">
        <f>IF(Katalog_Gesamt!F25="x","x","")</f>
        <v>x</v>
      </c>
      <c r="G30" s="86" t="str">
        <f>IF(Katalog_Gesamt!G25="x","x","")</f>
        <v>x</v>
      </c>
      <c r="H30" s="17"/>
      <c r="I30" s="42" t="str">
        <f>Katalog_Gesamt!I30</f>
        <v>Für End User bestehen keine definierten Prozesse für die Einweisung und Schulung in die Informationssysteme.</v>
      </c>
      <c r="J30" s="177"/>
      <c r="K30" s="42" t="str">
        <f>Katalog_Gesamt!K30</f>
        <v>Nach dem Eintritt werden die User kurz in die Systeme eingeführt. Danach besteht eine Holschuld der User gegenüber der IT. Zuständigkeiten und Verantwortlichkeiten sind nicht festgelegt, Einzelpersonen vermuten deren Zuständigkeit.</v>
      </c>
      <c r="L30" s="177"/>
      <c r="M30" s="42" t="str">
        <f>Katalog_Gesamt!M30</f>
        <v>Das Bewusstsein für den Handlungsbedarf besteht, die Kommunikation ist formeller und strukturierter. Erste Prozesse und Policies sind definiert und dokumentiert. Erste Formen einer Struktur sind vorhanden. Sie sind  teilweise wiederholbar. Erforderliche Skills für alle Bereiche und Minimalerfordernisse sind definiert. Ein formeller Schulungsplan für End User wurde entwickelt.</v>
      </c>
      <c r="N30" s="177"/>
      <c r="O30" s="42" t="str">
        <f>Katalog_Gesamt!O30</f>
        <v xml:space="preserve">Die Anforderungen werden umfassend verstanden. Reife Kommunikationstechniken werden angewandt und über Kommunikationswerkzeuge standardisiert. Erfordernisse für Skills für alle Bereiche werden routinemässig aktualisiert. Werkzeuge (E-Learning) werden entsprechend eines standardisierten Plans eingesetzt. Die Dokumentationen und Schulungen für End User werden regelmässig überarbeitet, damit die notwendigen Kenntnisse sichergestellt werden können. 
</v>
      </c>
      <c r="P30" s="177"/>
      <c r="Q30" s="42" t="str">
        <f>Katalog_Gesamt!Q30</f>
        <v xml:space="preserve">Ein zukunftsgerichtetes und fortgeschrittenes Verständnis für die Anforderungen sind vorhanden. Es erfolgt eine proaktive Kommunikation unter Verwendung von ausgereiften und integrierten Werkzeugen. Standardisierte Werkzeuge werden im gesamten Unternehmen eingesetzt. Es wird formell die laufende Entwicklung von Skills der End User unterstützt. Knowledge-sharing gehört zur Unternehmenskultur und wissensbasierte Systeme werden entwickelt und eingesetzt.  
</v>
      </c>
      <c r="S30" s="168"/>
      <c r="T30" s="169"/>
      <c r="U30" s="169"/>
      <c r="V30" s="169"/>
      <c r="W30" s="170"/>
      <c r="Y30" s="171"/>
    </row>
    <row r="31" spans="1:25" ht="159.94999999999999" customHeight="1" thickBot="1" x14ac:dyDescent="0.25">
      <c r="A31" s="306"/>
      <c r="B31" s="211">
        <v>21</v>
      </c>
      <c r="C31" s="97" t="str">
        <f>Katalog_Gesamt!C31</f>
        <v>Wird innerhalb des Personalmanagements für jeden IT-Mitarbeiter eine Rollen-, Kompetenz- und Stellenbeschreibung geführt?</v>
      </c>
      <c r="D31" s="86" t="str">
        <f>IF(Katalog_Gesamt!D26="x","x","")</f>
        <v/>
      </c>
      <c r="E31" s="83" t="str">
        <f>IF(Katalog_Gesamt!E26="x","x","")</f>
        <v/>
      </c>
      <c r="F31" s="112" t="str">
        <f>IF(Katalog_Gesamt!F26="x","x","")</f>
        <v>x</v>
      </c>
      <c r="G31" s="86" t="str">
        <f>IF(Katalog_Gesamt!G26="x","x","")</f>
        <v>x</v>
      </c>
      <c r="H31" s="17"/>
      <c r="I31" s="42" t="str">
        <f>Katalog_Gesamt!I31</f>
        <v xml:space="preserve">Es bestehen keine Vorgaben für eine detaillierte Stellenbeschreibungen und dies wird auch nicht für notwendig erachtet. </v>
      </c>
      <c r="J31" s="177"/>
      <c r="K31" s="42" t="str">
        <f>Katalog_Gesamt!K31</f>
        <v>Das Bewusstsein für den Handlungsbedarf besteht und wird vom Management kommuniziert. Es bestehen grundsätzlich keine Stellenbeschreibung. Vereinzelt wurden, je nach Arbeitsstelle und Linienvorgesetzen, einzelne Stellenbeschreibung erstellt. Die Vorgehensweise und der Inhalt sind  nicht allgemein beschrieben.</v>
      </c>
      <c r="L31" s="177"/>
      <c r="M31" s="42" t="str">
        <f>Katalog_Gesamt!M31</f>
        <v xml:space="preserve">Erste Prozesse und Policies sind definiert und dokumentiert. Erforderliche Skills für alle Bereiche und Minimalerfordernisse sind definiert. Prozesszuständigkeiten und Verantwortlichkeiten sind definiert und Prozesseigner wurden festgelegt.
Vereinzelnd sind Personaldokumente (Stellenbeschreibungen, Kompetenzreglemente) erstellt. Sie  werden aber noch nicht durchgängig angewendet. Es existieren keine Vorgaben, welche den Inhalt und den Aufbau von Personaldokumente definieren. 
</v>
      </c>
      <c r="N31" s="177"/>
      <c r="O31" s="42" t="str">
        <f>Katalog_Gesamt!O31</f>
        <v xml:space="preserve">Sämtliche Aspekte der Prozesse sind dokumentiert und wiederholbar. Policies wurden vom Management freigegeben. Erfordernisse für Skills für alle Bereiche werden routinemässig aktualisiert. Prozesszuständigkeiten und Verantwortlichkeiten sind anerkannt.
Vorlagen für alle Personaldokumente sind vorhanden und werden durchgängig angewendet. 
</v>
      </c>
      <c r="P31" s="177"/>
      <c r="Q31" s="42" t="str">
        <f>Katalog_Gesamt!Q31</f>
        <v xml:space="preserve">Zukunftsgerichtetes und fortgeschrittenes Verständnis für die Anforderungen sind vorhanden. Die Prozessdokumentation wurde automatisiert und Workflows entwickelt. Prozesse, Policies und Verfahren sind integriert und ermöglichen ein vollständiges Management und Verbesserung. Ein kontinuierlicher Verbesserungsprozesse ist initiiert. </v>
      </c>
      <c r="S31" s="168"/>
      <c r="T31" s="169"/>
      <c r="U31" s="169"/>
      <c r="V31" s="169"/>
      <c r="W31" s="170"/>
      <c r="Y31" s="171"/>
    </row>
    <row r="32" spans="1:25" ht="159.94999999999999" customHeight="1" thickBot="1" x14ac:dyDescent="0.25">
      <c r="A32" s="306"/>
      <c r="B32" s="211">
        <v>22</v>
      </c>
      <c r="C32" s="97" t="str">
        <f>Katalog_Gesamt!C32</f>
        <v>Wie wird das Know-how der Mitarbeiter gemanagt? Bestehen für jeden Mitarbeiter Ausbildungs- und Weiterbildungspläne?</v>
      </c>
      <c r="D32" s="86" t="str">
        <f>IF(Katalog_Gesamt!D27="x","x","")</f>
        <v/>
      </c>
      <c r="E32" s="83" t="str">
        <f>IF(Katalog_Gesamt!E27="x","x","")</f>
        <v/>
      </c>
      <c r="F32" s="112" t="str">
        <f>IF(Katalog_Gesamt!F27="x","x","")</f>
        <v>x</v>
      </c>
      <c r="G32" s="86" t="str">
        <f>IF(Katalog_Gesamt!G27="x","x","")</f>
        <v>x</v>
      </c>
      <c r="H32" s="17"/>
      <c r="I32" s="42" t="str">
        <f>Katalog_Gesamt!I32</f>
        <v>Für Mitarbeiter werden keine Ausbildungs- und Weiterbildungspläne erstellt.</v>
      </c>
      <c r="J32" s="177"/>
      <c r="K32" s="42" t="str">
        <f>Katalog_Gesamt!K32</f>
        <v>Das Know-How der Mitarbeiter wird nicht schriftlich erfasst. Hin und wieder besteht für einzelne Mitarbeiter die Möglichkeit, auf Schulungen zu gehen. Diese werden aber eher zufällig und nach den Bedürfnissen des Mitarbeiters ausgewählt.</v>
      </c>
      <c r="L32" s="177"/>
      <c r="M32" s="42" t="str">
        <f>Katalog_Gesamt!M32</f>
        <v xml:space="preserve">Das Bewusstsein für den Handlungsbedarf besteht, die Kommunikation ist formeller und strukturierter. Erforderliche Skills für alle Bereiche und deren Minimalerfordernisse sind definiert. Ein formeller Schulungsplan wurde entwickelt. Dieser beruht nur auf Basis Eigeninitiative. </v>
      </c>
      <c r="N32" s="177"/>
      <c r="O32" s="42" t="str">
        <f>Katalog_Gesamt!O32</f>
        <v xml:space="preserve">Interne "Best Practice" werden angewandt. Sämtliche Aspekte der Prozesse sind dokumentiert und wiederholbar. Policies wurden vom Management freigegeben. In regelmässigen Abständen werden zusammen mit dem Mitarbeiter Weiterbildungspläne erstellt und weitergeführt. Notwendige Kenntnisse werden sichergestellt und Zertifizierungen werden unterstützt. </v>
      </c>
      <c r="P32" s="177"/>
      <c r="Q32" s="42" t="str">
        <f>Katalog_Gesamt!Q32</f>
        <v xml:space="preserve">Es wird formell die laufende Entwicklung von Skills, welche auf klar definierten persönlichen und organisationsweiten Zielen fundieren, unterstützt. Knowledge-sharing gehört zur Unternehmenskultur und wissensbasierte Systeme werden entwickelt und eingesetzt.  </v>
      </c>
      <c r="S32" s="168"/>
      <c r="T32" s="169"/>
      <c r="U32" s="169"/>
      <c r="V32" s="169"/>
      <c r="W32" s="170"/>
      <c r="Y32" s="171"/>
    </row>
    <row r="33" spans="1:25" ht="159.94999999999999" customHeight="1" thickBot="1" x14ac:dyDescent="0.25">
      <c r="A33" s="306"/>
      <c r="B33" s="211">
        <v>23</v>
      </c>
      <c r="C33" s="97" t="str">
        <f>Katalog_Gesamt!C33</f>
        <v>Wie werden externe Ressourcen gemanagt? Besteht eine Gesamtübersicht über alle externen Ressourcen mitsamt Leistungen, Kosten und Service-Level-Agreements?</v>
      </c>
      <c r="D33" s="86" t="str">
        <f>IF(Katalog_Gesamt!D28="x","x","")</f>
        <v/>
      </c>
      <c r="E33" s="83" t="str">
        <f>IF(Katalog_Gesamt!E28="x","x","")</f>
        <v/>
      </c>
      <c r="F33" s="112" t="str">
        <f>IF(Katalog_Gesamt!F28="x","x","")</f>
        <v>x</v>
      </c>
      <c r="G33" s="86" t="str">
        <f>IF(Katalog_Gesamt!G28="x","x","")</f>
        <v>x</v>
      </c>
      <c r="H33" s="17"/>
      <c r="I33" s="42" t="str">
        <f>Katalog_Gesamt!I33</f>
        <v>Es besteht keine einheitliche Übersicht über externe Ressourcen.</v>
      </c>
      <c r="J33" s="177"/>
      <c r="K33" s="42" t="str">
        <f>Katalog_Gesamt!K33</f>
        <v>Externe Ressourcen werden nur durch den jeweiligen Systembetreuer oder Teamleiter verwaltet. Es besteht keine Übersicht über die eingesetzten Ressourcen. Es bestehen keine klaren Ziele und Vorgaben.Teilweise sind Absprachen über einige Ziele getroffen worden. Es besteht aber keine Kenntnis wie diese Daten standardisiert erhoben werden.</v>
      </c>
      <c r="L33" s="177"/>
      <c r="M33" s="42" t="str">
        <f>Katalog_Gesamt!M33</f>
        <v xml:space="preserve">Das Bewusstsein für den Handlungsbedarf besteht. Erste Prozesse und Policies für die Erfassung und Verwaltung von externen Ressourcen sind definiert und dokumentiert. Erste Formen einer Struktur sind vorhanden und sie sind  teilweise wiederholbar. Eine Vorgehensweise zur Verwendung und Standardisierung von Werkzeugen zur Automatisierung von Prozessen wurde entwickelt. In den Haupteinsatzbereichen werden entsprechende Werkzeuge eingesetzt. Einige Zielgrössen sind definiert, jedoch nicht kommuniziert.
</v>
      </c>
      <c r="N33" s="177"/>
      <c r="O33" s="42" t="str">
        <f>Katalog_Gesamt!O33</f>
        <v xml:space="preserve">Definierte Prozesse werden angewandt und sämtliche Aspekte zur Aufnahme und Verwaltung von externen Ressourcen sind definiert und wiederholbar. Werkzeuge werden entsprechend eines standardisierten Plans eingesetzt. Prozesszuständigkeiten und Verantwortlichkeiten sind anerkannt und arbeiten so, dass der Prozesseigner seine Verantwortung erfüllen kann. Ziele und Messgrössen sind bekannt und kommuniziert. Es erfolgt ein erster Abgleich mit den Unternehmenszielen zum Thema Outsourcing innerhalb des  strategischen IT-Plans.
</v>
      </c>
      <c r="P33" s="177"/>
      <c r="Q33" s="42" t="str">
        <f>Katalog_Gesamt!Q33</f>
        <v xml:space="preserve">Die Prozessdokumentation für die Aufnahme und Verwaltung  externer Ressourcen wurde automatisiert und Workflows wurden entwickelt. Prozesse, Policies und Verfahren sind integriert und ermöglichen ein vollständiges Management und Verbesserung. Es besteht eine integriertes System zur Performancemessung, die IT-Ziele mit Unternehmenszielen durch die IT-Balanced-Scorecard verbindet. Abweichungen werden gesamthaft analysiert und kontinuierliche Verbesserungen im den Bereichen Kosten und SLA gehören zum täglichen Alltag.
</v>
      </c>
      <c r="S33" s="168"/>
      <c r="T33" s="169"/>
      <c r="U33" s="169"/>
      <c r="V33" s="169"/>
      <c r="W33" s="170"/>
      <c r="Y33" s="171"/>
    </row>
    <row r="34" spans="1:25" ht="159.94999999999999" customHeight="1" thickBot="1" x14ac:dyDescent="0.25">
      <c r="A34" s="306"/>
      <c r="B34" s="211">
        <v>24</v>
      </c>
      <c r="C34" s="97" t="str">
        <f>Katalog_Gesamt!C34</f>
        <v>Wie werden die Kosten der externen Ressourcen aktiv überwacht und die Einhaltung der vereinbarten Service-Levels von externen Ressourcen gemessen?</v>
      </c>
      <c r="D34" s="86" t="str">
        <f>IF(Katalog_Gesamt!D29="x","x","")</f>
        <v/>
      </c>
      <c r="E34" s="83" t="str">
        <f>IF(Katalog_Gesamt!E29="x","x","")</f>
        <v/>
      </c>
      <c r="F34" s="112" t="str">
        <f>IF(Katalog_Gesamt!F29="x","x","")</f>
        <v>x</v>
      </c>
      <c r="G34" s="86" t="str">
        <f>IF(Katalog_Gesamt!G29="x","x","")</f>
        <v>x</v>
      </c>
      <c r="H34" s="17"/>
      <c r="I34" s="42" t="str">
        <f>Katalog_Gesamt!I34</f>
        <v xml:space="preserve">Die Kosten und Leistungen werden nicht gemessen und gemonitort. </v>
      </c>
      <c r="J34" s="177"/>
      <c r="K34" s="42" t="str">
        <f>Katalog_Gesamt!K34</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Vereinzelt werden Kosten von externen Ressourcen erfasst.</v>
      </c>
      <c r="L34" s="177"/>
      <c r="M34" s="42" t="str">
        <f>Katalog_Gesamt!M34</f>
        <v xml:space="preserve">Das Bewusstsein für den Handlungsbedarf besteht, die Kommunikation ist formeller und strukturierter. Verwendung von "Good Practice" entwickelt sich, erste Prozesse sind definiert und dokumentiert. Erste Formen einer Struktur sind vorhanden und  teilweise wiederholbar. Es besteht ein methodisches, strukturiertes und einheitliches Vorgehen zur Erfassung von Kosten und erbrachten Serviceleistungen durch externe Partner. </v>
      </c>
      <c r="N34" s="177"/>
      <c r="O34" s="42" t="str">
        <f>Katalog_Gesamt!O34</f>
        <v xml:space="preserve">Interne "Best Practice" werden angewandt. Sämtliche Aspekte der Prozesse sind dokumentiert und wiederholbar. Policies wurden vom Management freigegeben. Werkzeuge für die Erfassung und Auswertung der Kosten und Leistungen externer Ressourcen werden entsprechend eines standardisierten Pland eingesetzt. Sie werden in den Bereichen eingesetzt, um deren wichtigsten Aktivitäten und Kennzahlen zu überwachen. Prozesszuständigkeiten und Verantwortlichkeiten sind anerkannt und arbeiten so, dass der Prozesseigner seine Verantwortung erfüllen kann. 
</v>
      </c>
      <c r="P34" s="177"/>
      <c r="Q34" s="42" t="str">
        <f>Katalog_Gesamt!Q34</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S34" s="168"/>
      <c r="T34" s="169"/>
      <c r="U34" s="169"/>
      <c r="V34" s="169"/>
      <c r="W34" s="170"/>
      <c r="Y34" s="171"/>
    </row>
    <row r="35" spans="1:25" ht="159.94999999999999" hidden="1" customHeight="1" thickBot="1" x14ac:dyDescent="0.25">
      <c r="A35" s="314" t="s">
        <v>107</v>
      </c>
      <c r="B35" s="101">
        <v>25</v>
      </c>
      <c r="C35" s="102" t="str">
        <f>Katalog_Gesamt!C35</f>
        <v>Besteht für IT-Projekte ein Framework, das die Vorgehensweise und die Dokumentation der Projekte definiert?</v>
      </c>
      <c r="D35" s="43" t="str">
        <f>IF(Katalog_Gesamt!D30="x","x","")</f>
        <v/>
      </c>
      <c r="E35" s="43" t="str">
        <f>IF(Katalog_Gesamt!E30="x","x","")</f>
        <v>x</v>
      </c>
      <c r="F35" s="65" t="str">
        <f>IF(Katalog_Gesamt!F30="x","x","")</f>
        <v/>
      </c>
      <c r="G35" s="43" t="str">
        <f>IF(Katalog_Gesamt!G30="x","x","")</f>
        <v>x</v>
      </c>
      <c r="H35" s="17"/>
      <c r="I35" s="42" t="str">
        <f>Katalog_Gesamt!I35</f>
        <v>Es bestehen keine Vorgaben oder Frameworks zur Abwicklung von Projekten.</v>
      </c>
      <c r="J35" s="177"/>
      <c r="K35" s="42" t="str">
        <f>Katalog_Gesamt!K35</f>
        <v>Es ist zwar  Verständnis über eine einheitliche Vorgehensweise bei der Projektdurchführung vorhanden, jedoch obliegt es jedem einzelnen Projektleiter, wie er sein Projekt organisiert und dokumentiert.</v>
      </c>
      <c r="L35" s="177"/>
      <c r="M35" s="42" t="str">
        <f>Katalog_Gesamt!M35</f>
        <v xml:space="preserve">Erste Prozesse sind definiert und dokumentiert. Eine erste Struktur ist erkennbar. Die Prozesse sind teilweise wiederholbar und das Vorgehen dafür ist strukturiert und einheitlich. Erforderliche Skills für das Projektmanagement sind definiert und die Prozesszuständigkeiten sind bekannt. </v>
      </c>
      <c r="N35" s="177"/>
      <c r="O35" s="172" t="str">
        <f>Katalog_Gesamt!O35</f>
        <v xml:space="preserve">Die Anforderungen an die Projektorganisation werden verstanden und angewandt. Interne "Best Practice" werden angewandt. Sämtliche Aspekte des Projektmanagement sind dokumentiert und wiederholbar. Die Policies wurden vom Management freigegeben. Ziele und Messgrössen sind bekannt und kommuniziert. </v>
      </c>
      <c r="P35" s="177"/>
      <c r="Q35" s="172" t="str">
        <f>Katalog_Gesamt!Q35</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R35" s="37"/>
      <c r="S35" s="44"/>
      <c r="T35" s="45"/>
      <c r="U35" s="45"/>
      <c r="V35" s="45"/>
      <c r="W35" s="46"/>
      <c r="X35" s="37"/>
      <c r="Y35" s="42"/>
    </row>
    <row r="36" spans="1:25" ht="159.94999999999999" customHeight="1" thickBot="1" x14ac:dyDescent="0.25">
      <c r="A36" s="298"/>
      <c r="B36" s="229">
        <v>26</v>
      </c>
      <c r="C36" s="235" t="str">
        <f>Katalog_Gesamt!C36</f>
        <v>Wie erfolgt während des Projekts ein definiertes Reporting an die Stakeholder?</v>
      </c>
      <c r="D36" s="86" t="str">
        <f>IF(Katalog_Gesamt!D31="x","x","")</f>
        <v/>
      </c>
      <c r="E36" s="83" t="str">
        <f>IF(Katalog_Gesamt!E31="x","x","")</f>
        <v/>
      </c>
      <c r="F36" s="112" t="str">
        <f>IF(Katalog_Gesamt!F31="x","x","")</f>
        <v>x</v>
      </c>
      <c r="G36" s="86" t="str">
        <f>IF(Katalog_Gesamt!G31="x","x","")</f>
        <v>x</v>
      </c>
      <c r="H36" s="17"/>
      <c r="I36" s="42" t="str">
        <f>Katalog_Gesamt!I36</f>
        <v>Es erfolgt kein Reporting während des Projekts. Der Begriff Stakeholder ist nicht bekannt.</v>
      </c>
      <c r="J36" s="177"/>
      <c r="K36" s="42" t="str">
        <f>Katalog_Gesamt!K36</f>
        <v>Stakeholder werden durch den Projektleiter zwar identifiziert aber nicht dokumentiert. Es erfolgt keine proaktive Kommunikation mit den Stakeholder.</v>
      </c>
      <c r="L36" s="177"/>
      <c r="M36" s="42" t="str">
        <f>Katalog_Gesamt!M36</f>
        <v xml:space="preserve">Erste Prozesse und Vorgehensweisen für die Identifikation von Stakeholder sind definiert und dokumentiert. Der Prozess für die Kommunikation gegenüber den Stakeholder ist noch nicht definiert und obliegt dem jeweiligen Projektleiter. </v>
      </c>
      <c r="N36" s="177"/>
      <c r="O36" s="42" t="str">
        <f>Katalog_Gesamt!O36</f>
        <v xml:space="preserve">Die Anforderungen werden umfassend verstanden, reife Kommunikationstechniken gegenüber den Stakeholder werden angewandt und die Kommunikationswerkzeuge sind standardisiert. Sämtliche Aspekte des Kommunikationsprozesses sind dokumentiert und wiederholbar.
</v>
      </c>
      <c r="P36" s="177"/>
      <c r="Q36" s="42" t="str">
        <f>Katalog_Gesamt!Q36</f>
        <v>Ein zukunftsgerichtetes und fortgeschrittenes Verständnis für die Anforderungen sind vorhanden. Es erfolgt eine proaktive Kommunikation unter Verwendung von ausgereiften und integrierten Werkzeugen. Kontinuierliche Verbesserung gehört zum Alltag.</v>
      </c>
      <c r="S36" s="168"/>
      <c r="T36" s="169"/>
      <c r="U36" s="169"/>
      <c r="V36" s="169"/>
      <c r="W36" s="170"/>
      <c r="Y36" s="171"/>
    </row>
    <row r="37" spans="1:25" ht="159.94999999999999" customHeight="1" thickBot="1" x14ac:dyDescent="0.25">
      <c r="A37" s="298"/>
      <c r="B37" s="229">
        <v>27</v>
      </c>
      <c r="C37" s="235" t="str">
        <f>Katalog_Gesamt!C37</f>
        <v>Wie erfolgt während des Projekts und bei Projektende ein Abgleich von Soll- und Istzustand auf den Ebenen Zeit, Geld und Qualität?</v>
      </c>
      <c r="D37" s="86" t="str">
        <f>IF(Katalog_Gesamt!D32="x","x","")</f>
        <v/>
      </c>
      <c r="E37" s="83" t="str">
        <f>IF(Katalog_Gesamt!E32="x","x","")</f>
        <v/>
      </c>
      <c r="F37" s="112" t="str">
        <f>IF(Katalog_Gesamt!F32="x","x","")</f>
        <v>x</v>
      </c>
      <c r="G37" s="86" t="str">
        <f>IF(Katalog_Gesamt!G32="x","x","")</f>
        <v>x</v>
      </c>
      <c r="H37" s="17"/>
      <c r="I37" s="42" t="str">
        <f>Katalog_Gesamt!I37</f>
        <v>Ein Abgleich von Soll und Ist, während des Projekts und nach Projektende, wird nicht durchgeführt.</v>
      </c>
      <c r="J37" s="177"/>
      <c r="K37" s="42" t="str">
        <f>Katalog_Gesamt!K37</f>
        <v>Das Verständnis für einen Soll/Ist-Vergleich nach Projektende ist durchaus vorhanden, wird aber nur selten und mit eher informativem Charakter durchgeführt.</v>
      </c>
      <c r="L37" s="177"/>
      <c r="M37" s="42" t="str">
        <f>Katalog_Gesamt!M37</f>
        <v xml:space="preserve">Einige Ziele und Messgrössen sind definiert, jedoch nicht kommuniziert. Eine Vorgehensweise zur Verwendung und Standardisierung von Prozessen und Werkzeugen zur Automatisierung von Prozessen wurde entwickelt. Zahlen zum Projektstand werden vereinzelt aufbereitet.
 </v>
      </c>
      <c r="N37" s="177"/>
      <c r="O37" s="42" t="str">
        <f>Katalog_Gesamt!O37</f>
        <v>Ziele und Messgrössen sind bekannt und kommuniziert. Interne "Best Practice" werden angewandt. Sämtliche Aspekte der Prozesse sind dokumentiert und wiederholbar. Vorgehensweise für ein einheitliches Projektcontrolling wurde vom Management freigegeben.</v>
      </c>
      <c r="P37" s="177"/>
      <c r="Q37" s="42" t="str">
        <f>Katalog_Gesamt!Q37</f>
        <v>Es besteht eine integriertes System zur Performancemessung,  Abweichungen werden gesamthaft analysiert. Standardisierte Werkzeuge zum Projektcontrolling werden im gesamten Unternehmen eingesetzt.  Kontinuierliche Verbesserung gehört zum Alltag.</v>
      </c>
      <c r="S37" s="168"/>
      <c r="T37" s="169"/>
      <c r="U37" s="169"/>
      <c r="V37" s="169"/>
      <c r="W37" s="170"/>
      <c r="Y37" s="171"/>
    </row>
    <row r="38" spans="1:25" ht="159.94999999999999" customHeight="1" thickBot="1" x14ac:dyDescent="0.25">
      <c r="A38" s="298"/>
      <c r="B38" s="229">
        <v>28</v>
      </c>
      <c r="C38" s="235" t="str">
        <f>Katalog_Gesamt!C38</f>
        <v>Besteht für das IT-Projektportfoliomanagement ein Framework, das die Vorgehensweise und die Dokumentation des Portfoliomanagements entsprechend definiert?</v>
      </c>
      <c r="D38" s="86" t="str">
        <f>IF(Katalog_Gesamt!D33="x","x","")</f>
        <v/>
      </c>
      <c r="E38" s="83" t="str">
        <f>IF(Katalog_Gesamt!E33="x","x","")</f>
        <v/>
      </c>
      <c r="F38" s="112" t="str">
        <f>IF(Katalog_Gesamt!F33="x","x","")</f>
        <v>x</v>
      </c>
      <c r="G38" s="86" t="str">
        <f>IF(Katalog_Gesamt!G33="x","x","")</f>
        <v>x</v>
      </c>
      <c r="H38" s="17"/>
      <c r="I38" s="42" t="str">
        <f>Katalog_Gesamt!I38</f>
        <v>Es existiert kein IT-Projekt- Portfoliomanagement.</v>
      </c>
      <c r="J38" s="177"/>
      <c r="K38" s="42" t="str">
        <f>Katalog_Gesamt!K38</f>
        <v>Das Bewusstsein für einen Handlungsbedarf besteht und wird vom Management kommuniziert. Es besteht keine einheitliche Vorgehensweise für das IT-Projektportfolio-Management.  Jeder Projektleiter führt die Projektbewertung nach eignen Vorstellungen und Zielen durch.</v>
      </c>
      <c r="L38" s="177"/>
      <c r="M38" s="42" t="str">
        <f>Katalog_Gesamt!M38</f>
        <v xml:space="preserve">Erste Prozesse sind definiert und dokumentiert. Eine erste Struktur ist erkennbar, die Prozesse sind teilweise wiederholbar und das Vorgehen dafür ist strukturiert und einheitlich. Erforderliche Skills für das Projektportfolio-Management sind definiert und die Prozesszuständigkeiten sind bekannt. </v>
      </c>
      <c r="N38" s="177"/>
      <c r="O38" s="42" t="str">
        <f>Katalog_Gesamt!O38</f>
        <v xml:space="preserve">Die Anforderungen an das Projektportfolio-Management werden verstanden und angewandt. Interne "Best Practice" werden angewandt. Sämtliche Aspekte des Projektportfolio-Managements sind dokumentiert und wiederholbar. Die Policies wurden vom Management freigegeben. Ziele und Messgrössen sind bekannt und kommuniziert. </v>
      </c>
      <c r="P38" s="177"/>
      <c r="Q38" s="42" t="str">
        <f>Katalog_Gesamt!Q38</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S38" s="168"/>
      <c r="T38" s="169"/>
      <c r="U38" s="169"/>
      <c r="V38" s="169"/>
      <c r="W38" s="170"/>
      <c r="Y38" s="171"/>
    </row>
    <row r="39" spans="1:25" ht="159.94999999999999" customHeight="1" thickBot="1" x14ac:dyDescent="0.25">
      <c r="A39" s="298"/>
      <c r="B39" s="229">
        <v>29</v>
      </c>
      <c r="C39" s="235" t="str">
        <f>Katalog_Gesamt!C39</f>
        <v>Wie wird sichergestellt, dass durch definierte Prozesse für das Projektportfoliomanagement, Projekte bewertet und anschliessend mit der Unternehmens- oder IT-Strategie abgestimmt werden?</v>
      </c>
      <c r="D39" s="86" t="str">
        <f>IF(Katalog_Gesamt!D34="x","x","")</f>
        <v/>
      </c>
      <c r="E39" s="83" t="str">
        <f>IF(Katalog_Gesamt!E34="x","x","")</f>
        <v/>
      </c>
      <c r="F39" s="112" t="str">
        <f>IF(Katalog_Gesamt!F34="x","x","")</f>
        <v>x</v>
      </c>
      <c r="G39" s="86" t="str">
        <f>IF(Katalog_Gesamt!G34="x","x","")</f>
        <v>x</v>
      </c>
      <c r="H39" s="17"/>
      <c r="I39" s="42" t="str">
        <f>Katalog_Gesamt!I39</f>
        <v>Eine Abstimmung von Projekten mit der IT-Strategie oder Unternehmensstrategie wird nicht durchgeführt.</v>
      </c>
      <c r="J39" s="177"/>
      <c r="K39" s="42" t="str">
        <f>Katalog_Gesamt!K39</f>
        <v>Eine Abstimmung der Projekte mit der entsprechenden IT- oder Unternehmensstrategie wird für vereinzelte Projekte durchgeführt. Es bestehen keine klaren Ziele für ein Projektportfolio-Management und die Zuständigkeiten und Aufgaben sind eher unklar</v>
      </c>
      <c r="L39" s="177"/>
      <c r="M39" s="42" t="str">
        <f>Katalog_Gesamt!M39</f>
        <v>Verwendung von "Good Practice" entwickelt sich. Erste Prozesse und Policies für Bewertung von Projekte sind definiert und dokumentiert. Erste Formen einer Struktur sind vorhanden. Sie sind  teilweise wiederholbar. Es besteht ein methodisches, strukturiertes und einheitliches Vorgehen. Die Basis für die Errechnung einer Projektkennzahl ist vorhanden.</v>
      </c>
      <c r="N39" s="177"/>
      <c r="O39" s="42" t="str">
        <f>Katalog_Gesamt!O39</f>
        <v>Interne "Best Practice" werden angewandt. Sämtliche Aspekte der Prozesse sind dokumentiert und wiederholbar. Policies wurden vom Management freigegeben. Erste Standards für eine Weiterentwicklung sind definiert. Die Projektkennzahl ist definiert und dient als Standard innerhalb des gesamten Unternehmens. Ziele und Messgrössen sind bekannt und kommuniziert.</v>
      </c>
      <c r="P39" s="177"/>
      <c r="Q39" s="42" t="str">
        <f>Katalog_Gesamt!Q39</f>
        <v xml:space="preserve">Zukunftsgerichtetes und fortgeschrittenes Verständnis für die Anforderungen sind vorhanden. Es besteht eine integriertes System zur Performancemessung, welche IT-Ziele mit Unternehmenszielen durch die IT-Balanced-Scorecard verbindet. Abweichungen werden gesamthaft analysiert. Kontinuierliche Verbesserung gehört zum Alltag. </v>
      </c>
      <c r="S39" s="168"/>
      <c r="T39" s="169"/>
      <c r="U39" s="169"/>
      <c r="V39" s="169"/>
      <c r="W39" s="170"/>
      <c r="Y39" s="171"/>
    </row>
    <row r="50" spans="1:23" ht="12.75" x14ac:dyDescent="0.2">
      <c r="A50" s="37"/>
      <c r="C50" s="37"/>
      <c r="D50" s="37"/>
      <c r="E50" s="37"/>
      <c r="F50" s="37"/>
      <c r="G50" s="37"/>
      <c r="I50" s="37"/>
      <c r="J50" s="74"/>
      <c r="K50" s="37"/>
      <c r="L50" s="74"/>
      <c r="M50" s="37"/>
      <c r="N50" s="74"/>
      <c r="O50" s="37"/>
      <c r="P50" s="74"/>
      <c r="Q50" s="37"/>
      <c r="S50" s="37"/>
      <c r="T50" s="37"/>
      <c r="U50" s="37"/>
      <c r="V50" s="37"/>
      <c r="W50" s="37"/>
    </row>
    <row r="51" spans="1:23" ht="12.75" x14ac:dyDescent="0.2">
      <c r="A51" s="37"/>
      <c r="C51" s="37"/>
      <c r="D51" s="37"/>
      <c r="E51" s="37"/>
      <c r="F51" s="37"/>
      <c r="G51" s="37"/>
      <c r="I51" s="37"/>
      <c r="J51" s="74"/>
      <c r="K51" s="37"/>
      <c r="L51" s="74"/>
      <c r="M51" s="37"/>
      <c r="N51" s="74"/>
      <c r="O51" s="37"/>
      <c r="P51" s="74"/>
      <c r="Q51" s="37"/>
      <c r="S51" s="37"/>
      <c r="T51" s="37"/>
      <c r="U51" s="37"/>
      <c r="V51" s="37"/>
      <c r="W51" s="37"/>
    </row>
  </sheetData>
  <sheetProtection sheet="1" objects="1" scenarios="1" selectLockedCells="1"/>
  <autoFilter ref="D10:G39">
    <filterColumn colId="2">
      <customFilters>
        <customFilter operator="notEqual" val=" "/>
      </customFilters>
    </filterColumn>
  </autoFilter>
  <mergeCells count="7">
    <mergeCell ref="B2:C2"/>
    <mergeCell ref="A18:A22"/>
    <mergeCell ref="A23:A34"/>
    <mergeCell ref="A35:A39"/>
    <mergeCell ref="S9:W9"/>
    <mergeCell ref="D9:G9"/>
    <mergeCell ref="A11:A17"/>
  </mergeCells>
  <hyperlinks>
    <hyperlink ref="B2:C2" location="Inhaltsverzeichnis!A1" display="zurück zu Inhaltsverhzeichnis"/>
  </hyperlinks>
  <pageMargins left="0.74803149606299213" right="0.70866141732283472" top="0.59055118110236227" bottom="0.47244094488188981" header="0.27559055118110237" footer="0.27559055118110237"/>
  <pageSetup paperSize="8" scale="62" fitToHeight="0" orientation="landscape" r:id="rId1"/>
  <headerFooter>
    <oddFooter>&amp;L&amp;9BSG Unternehmensberatung&amp;C&amp;9Seite &amp;P / &amp;N&amp;R&amp;9&amp;F / &amp;A</oddFooter>
  </headerFooter>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tt5" enableFormatConditionsCalculation="0">
    <pageSetUpPr fitToPage="1"/>
  </sheetPr>
  <dimension ref="A1:Y51"/>
  <sheetViews>
    <sheetView showGridLines="0" zoomScaleNormal="100" workbookViewId="0">
      <pane xSplit="8" ySplit="10" topLeftCell="J11" activePane="bottomRight" state="frozen"/>
      <selection pane="topRight" activeCell="I1" sqref="I1"/>
      <selection pane="bottomLeft" activeCell="A11" sqref="A11"/>
      <selection pane="bottomRight" activeCell="B2" sqref="B2:C2"/>
    </sheetView>
  </sheetViews>
  <sheetFormatPr defaultColWidth="11.5546875" defaultRowHeight="15" x14ac:dyDescent="0.2"/>
  <cols>
    <col min="1" max="1" width="3.77734375" style="50" customWidth="1"/>
    <col min="2" max="2" width="3.88671875" style="37" customWidth="1"/>
    <col min="3" max="3" width="27.77734375" style="38" customWidth="1"/>
    <col min="4" max="4" width="7.44140625" style="20" hidden="1" customWidth="1"/>
    <col min="5" max="5" width="7.77734375" style="20" hidden="1" customWidth="1"/>
    <col min="6" max="6" width="7.109375" style="20" hidden="1" customWidth="1"/>
    <col min="7" max="7" width="7.77734375" style="20" customWidth="1"/>
    <col min="8" max="8" width="1" style="37" customWidth="1"/>
    <col min="9" max="9" width="30.44140625" style="39" customWidth="1"/>
    <col min="10" max="10" width="1" style="174" customWidth="1"/>
    <col min="11" max="11" width="30.44140625" style="39" customWidth="1"/>
    <col min="12" max="12" width="1" style="174" customWidth="1"/>
    <col min="13" max="13" width="30.44140625" style="39" customWidth="1"/>
    <col min="14" max="14" width="1" style="174" customWidth="1"/>
    <col min="15" max="15" width="30.44140625" style="39" customWidth="1"/>
    <col min="16" max="16" width="1" style="174" customWidth="1"/>
    <col min="17" max="17" width="30.44140625" style="39" customWidth="1"/>
    <col min="18" max="18" width="1" style="74" customWidth="1"/>
    <col min="19" max="23" width="3" style="20" customWidth="1"/>
    <col min="24" max="24" width="1" style="74" customWidth="1"/>
    <col min="25" max="25" width="41.109375" style="37" customWidth="1"/>
    <col min="26" max="16384" width="11.5546875" style="37"/>
  </cols>
  <sheetData>
    <row r="1" spans="1:25" ht="15" customHeight="1" x14ac:dyDescent="0.2"/>
    <row r="2" spans="1:25" ht="15" customHeight="1" x14ac:dyDescent="0.2">
      <c r="A2" s="15"/>
      <c r="B2" s="276" t="s">
        <v>317</v>
      </c>
      <c r="C2" s="276"/>
    </row>
    <row r="3" spans="1:25" ht="15" customHeight="1" x14ac:dyDescent="0.2"/>
    <row r="4" spans="1:25" ht="15" customHeight="1" x14ac:dyDescent="0.2"/>
    <row r="5" spans="1:25" ht="15" customHeight="1" x14ac:dyDescent="0.2"/>
    <row r="6" spans="1:25" ht="20.25" x14ac:dyDescent="0.3">
      <c r="B6" s="117" t="s">
        <v>24</v>
      </c>
    </row>
    <row r="8" spans="1:25" ht="15" customHeight="1" thickBot="1" x14ac:dyDescent="0.25"/>
    <row r="9" spans="1:25" s="124" customFormat="1" ht="42.95" customHeight="1" thickBot="1" x14ac:dyDescent="0.25">
      <c r="A9" s="208"/>
      <c r="B9" s="103" t="s">
        <v>315</v>
      </c>
      <c r="C9" s="122" t="s">
        <v>0</v>
      </c>
      <c r="D9" s="315" t="s">
        <v>11</v>
      </c>
      <c r="E9" s="303"/>
      <c r="F9" s="303"/>
      <c r="G9" s="304"/>
      <c r="I9" s="126" t="s">
        <v>154</v>
      </c>
      <c r="J9" s="175"/>
      <c r="K9" s="126" t="s">
        <v>4</v>
      </c>
      <c r="L9" s="175"/>
      <c r="M9" s="126" t="s">
        <v>5</v>
      </c>
      <c r="N9" s="175"/>
      <c r="O9" s="126" t="s">
        <v>6</v>
      </c>
      <c r="P9" s="175"/>
      <c r="Q9" s="126" t="s">
        <v>155</v>
      </c>
      <c r="R9" s="178"/>
      <c r="S9" s="299" t="s">
        <v>9</v>
      </c>
      <c r="T9" s="300"/>
      <c r="U9" s="300"/>
      <c r="V9" s="300"/>
      <c r="W9" s="301"/>
      <c r="X9" s="178"/>
      <c r="Y9" s="126" t="s">
        <v>108</v>
      </c>
    </row>
    <row r="10" spans="1:25" ht="17.850000000000001" customHeight="1" thickBot="1" x14ac:dyDescent="0.25">
      <c r="A10" s="209"/>
      <c r="B10" s="129"/>
      <c r="C10" s="130"/>
      <c r="D10" s="23" t="s">
        <v>12</v>
      </c>
      <c r="E10" s="24" t="s">
        <v>13</v>
      </c>
      <c r="F10" s="24" t="s">
        <v>1</v>
      </c>
      <c r="G10" s="25" t="s">
        <v>24</v>
      </c>
      <c r="I10" s="26" t="s">
        <v>14</v>
      </c>
      <c r="J10" s="176"/>
      <c r="K10" s="26" t="s">
        <v>15</v>
      </c>
      <c r="L10" s="176"/>
      <c r="M10" s="26" t="s">
        <v>16</v>
      </c>
      <c r="N10" s="176"/>
      <c r="O10" s="26" t="s">
        <v>22</v>
      </c>
      <c r="P10" s="176"/>
      <c r="Q10" s="26" t="s">
        <v>17</v>
      </c>
      <c r="S10" s="113">
        <v>1</v>
      </c>
      <c r="T10" s="114">
        <v>2</v>
      </c>
      <c r="U10" s="114">
        <v>3</v>
      </c>
      <c r="V10" s="114">
        <v>4</v>
      </c>
      <c r="W10" s="115">
        <v>5</v>
      </c>
      <c r="Y10" s="26"/>
    </row>
    <row r="11" spans="1:25" ht="255.75" thickBot="1" x14ac:dyDescent="0.25">
      <c r="A11" s="305" t="s">
        <v>104</v>
      </c>
      <c r="B11" s="210">
        <v>1</v>
      </c>
      <c r="C11" s="95"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43" t="str">
        <f>IF(Katalog_Gesamt!D11="x","x","")</f>
        <v>x</v>
      </c>
      <c r="E11" s="43" t="str">
        <f>IF(Katalog_Gesamt!E11="x","x","")</f>
        <v/>
      </c>
      <c r="F11" s="43" t="str">
        <f>IF(Katalog_Gesamt!F11="x","x","")</f>
        <v>x</v>
      </c>
      <c r="G11" s="111" t="str">
        <f>IF(Katalog_Gesamt!G11="x","x","")</f>
        <v>x</v>
      </c>
      <c r="I11" s="42" t="str">
        <f>Katalog_Gesamt!I11</f>
        <v>Es existiert keine IT-Strategie und es erfolgt dadurch kein Abgleich der Unternehmensstrategie.</v>
      </c>
      <c r="K11" s="42" t="str">
        <f>Katalog_Gesamt!K11</f>
        <v xml:space="preserve">Das Bewusstsein für die Entwicklung einer IT-Strategie ist durchaus vorhanden, jedoch wurde noch nichts schriftlich festgehalten. Es bestehen immer wieder ad hoc Bemühungen, um ein Abgleich der IT- mit der  Unternehmensstrategie herzustellen
Die IT-Leitung ist weder direkt noch indirekt in der Geschäftsleitung vertreten. In unregelmässigen Abständen findet ein Austausch mit der Geschäftsleitung statt.
Aufgaben und Rollen innerhalb der Informatik sind nicht vorhanden. 
 </v>
      </c>
      <c r="M11" s="42" t="str">
        <f>Katalog_Gesamt!M11</f>
        <v>Eine IT-Strategie wurde einmalig für die Unternehmung schriftlich definiert, das Bewusstsein für die Notwendigkeit besteht und wird klar kommuniziert. Bei Bedarf werden Teile der IT-Strategie mit der Unternehmensstrategie abgeglichen.
Die Informatik ist innerhalb der Unternehmung über in Geschäftsleitung vertreten. In der Regel berichtet der IT-Leiter einem kaufmännischen Leiter oder dem CFO.
Ein Verständnis für Zuständigkeiten und 
Rollen ist vorhanden. Es sind bereits ersten Organisationsstrukturen vorhanden.</v>
      </c>
      <c r="O11" s="42" t="str">
        <f>Katalog_Gesamt!O11</f>
        <v xml:space="preserve">Eine IT-Strategie wurde schriftlich definiert und wird bei Bedarf angepasst. Der Aufbau sowie die Struktur der IT-Strategie wurde schriftlich definiert. Ein interner Prozess für einen regelmässigen Abgleich der IT- mit der Unternehmensstrategie wurde definiert. 
Die Informatikleitung ist in einem entscheidungsfähigen Gremium oder einem Ausschuss einsässig. Sie kann auf Augenhöhe mit der Geschäftsleitung kommunizieren.
Innerhalb der IT-bezogenen Organisationsstruktur sind Fokus, Rollen und Zuständigkeiten der einzelnen Funktionen definiert.
</v>
      </c>
      <c r="Q11" s="42" t="str">
        <f>Katalog_Gesamt!Q11</f>
        <v xml:space="preserve">Die IT-Strategie wird nach einem definierten Prozess entwickelt, regelmässig überarbeitet und kommuniziert. Der Abgleich der IT- mit der Unternehmensstrategie ist ein elementarer Bestandteil der Unternehmensentwicklung und erfolgt regelmässig nach einem definierten Prozess.
Der IT-Leiter oder CIO ist Mitglieder der Geschäftsletung und berichtet in seiner Funktion auch direkt dem Vorstand.
Innerhalb der IT-bezogenen Organisationsstruktur sind Fokus, Rollen und Zustandigkeiten der einzelnen Funktionen definiert. Sie werden in regelmässigen Abständen überprüft und entsprechend angepasst.
</v>
      </c>
      <c r="S11" s="168"/>
      <c r="T11" s="169"/>
      <c r="U11" s="169"/>
      <c r="V11" s="169"/>
      <c r="W11" s="170"/>
      <c r="Y11" s="171"/>
    </row>
    <row r="12" spans="1:25" ht="383.25" thickBot="1" x14ac:dyDescent="0.25">
      <c r="A12" s="305"/>
      <c r="B12" s="210">
        <v>2</v>
      </c>
      <c r="C12" s="95" t="str">
        <f>Katalog_Gesamt!C12</f>
        <v>Wie werden die, durch die Informatik entstehenden Kosten geplant, budgetiert, verrechnet und kontrolliert.</v>
      </c>
      <c r="D12" s="43" t="str">
        <f>IF(Katalog_Gesamt!D12="x","x","")</f>
        <v>x</v>
      </c>
      <c r="E12" s="43" t="str">
        <f>IF(Katalog_Gesamt!E12="x","x","")</f>
        <v>x</v>
      </c>
      <c r="F12" s="43" t="str">
        <f>IF(Katalog_Gesamt!F12="x","x","")</f>
        <v/>
      </c>
      <c r="G12" s="111" t="str">
        <f>IF(Katalog_Gesamt!G12="x","x","")</f>
        <v>x</v>
      </c>
      <c r="I12" s="42" t="str">
        <f>Katalog_Gesamt!I12</f>
        <v xml:space="preserve">Es erfolgt keine Verrechnung der IT-Kosten. </v>
      </c>
      <c r="K12" s="42" t="str">
        <f>Katalog_Gesamt!K12</f>
        <v xml:space="preserve">Ein IT-Budget ist vorhanden, es ist jedoch nicht mit dem Unternehmensbudget abgestimmt. Es erfolgt keine regelmässige Kontrolle und Anpassung des Budgets. Das erstellte Budget ist nicht geeignet um, mittelfristige Planungen zu erstellen.
Kosten für IT-Leistungen werden nicht erfasst und auch nicht verrechnet.  </v>
      </c>
      <c r="M12" s="42" t="str">
        <f>Katalog_Gesamt!M12</f>
        <v>Ein Verantwortlicher für das Managen von Kosten und Budget inkl. Stellvertreter ist benannt. 
Ein formelles IT-Budget ist implementiert, in dem sämtliche zu erwarteten IT-Kosten für gestützte Projekte, Programme, IT-Services enthalten sind, die durch Strategie und Portfolios vorgegeben sind.  
Alle Aufgaben (Aufwand, Investition) müssen einem Produkt zugewiesen werden können. Jedes IT-Produkt muss einen Preis haben. 
Der Kunde wird über IT-Kosten und IT-Services mittels Produktkatalog informiert.</v>
      </c>
      <c r="O12" s="42" t="str">
        <f>Katalog_Gesamt!O12</f>
        <v xml:space="preserve">Alle Prozesse für die Budgetierung, Leistungsverrechnung und Kostenermittlung sind eindeutig dokumentiert. 
Das IT-Budget ist zu definieren, pflegen und zu kommunizieren. Im Budget sind alle zugesagten und derzeitigen Aufwendungen erfasst. Hierunter fallen auch IT-Projekte und IT-Investitionen sowie Einsatz und Pflege von Betriebsmittel- und Serviceportfolios. 
Es wird sichergestellt, dass alle IT-Mitarbeiter regelmässig und zeitnah ihre Leistungen erfassen. Es erfolgt eine regelmässige Leistungsverrechnung an die Kunden. Der Kunde wird regelmässig über die verrechnete Leistung, in Form einer beschriebenen Rechnungsauskunft, informiert. 
Sämtliche Aufwands- und Investitionsanträge sind regelmässig zu prüfen. Es muss sichergestellt werden, dass alle vorgegebenen Budgetwerte eingehalten werden.
Für die Berechnung von Business Cases werden vereinzelt definierte IT-Kosten/Nutzerwartungen errechnet.
</v>
      </c>
      <c r="Q12" s="42" t="str">
        <f>Katalog_Gesamt!Q12</f>
        <v xml:space="preserve">Es ist die Effektivität der unterschiedlichen Aspekte der Budgetierung zu überwachen. Hierbei sind die Ergebnisse dieser Überwachung heranzuziehen, um weitere Verbesserungen zu implementieren und sicherzustellen, dass künftige Budgets genauer, zuverlässiger und kosteneffektiver sind.
Ein Controlling-Bericht zur Prüfung der Einhaltung der Planwerte ist etabliert. 
Die Verrechnung der erbrachten IT-Leistungen aus den Bereichen IT-Service, IT-ServiceDesk, IT-Betrieb und Projekte wird vollautomatisiert durchgeführt.
Für die Bewertung innerhalb des IT-Portfolio Managements werden Kennzahlen (ROI) von IT-Services herangezogen.
Alle Business Cases für Investitionen sind klar mit definierten IT-Kosten/Nutzenerwartungen versehen. </v>
      </c>
      <c r="S12" s="168"/>
      <c r="T12" s="169"/>
      <c r="U12" s="169"/>
      <c r="V12" s="169"/>
      <c r="W12" s="170"/>
      <c r="Y12" s="171"/>
    </row>
    <row r="13" spans="1:25" ht="179.25" thickBot="1" x14ac:dyDescent="0.25">
      <c r="A13" s="305"/>
      <c r="B13" s="210">
        <v>3</v>
      </c>
      <c r="C13" s="95"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D13" s="43" t="str">
        <f>IF(Katalog_Gesamt!D13="x","x","")</f>
        <v>x</v>
      </c>
      <c r="E13" s="43" t="str">
        <f>IF(Katalog_Gesamt!E13="x","x","")</f>
        <v/>
      </c>
      <c r="F13" s="43" t="str">
        <f>IF(Katalog_Gesamt!F13="x","x","")</f>
        <v/>
      </c>
      <c r="G13" s="96" t="str">
        <f>IF(Katalog_Gesamt!G13="x","x","")</f>
        <v>x</v>
      </c>
      <c r="I13" s="42" t="str">
        <f>Katalog_Gesamt!I13</f>
        <v>Es besteht keine Auflistung von IT-  Risiken, ein Risikobewusstsein ist nicht vorhanden.
Es bestehen keinerlei Absprachen über den Umgang mit Risiken.</v>
      </c>
      <c r="K13" s="42" t="str">
        <f>Katalog_Gesamt!K13</f>
        <v xml:space="preserve">Es wurden schon vereinzelte IT- Risiken identifiziert, jedoch nur lückenhaft dokumentiert. Ebenso wurde versucht, diese Risiken zu bewerten, jedoch fehlte es an der methodischen Vorgehensweise.
Es besteht eine lose Definition von Seiten der Unternehmensleitung über die Art und Ausprägung der Risiken. </v>
      </c>
      <c r="M13" s="42" t="str">
        <f>Katalog_Gesamt!M13</f>
        <v>Es wurde bereits eine Vorgehensweise zur Erfassung von Risiken entwickelt. Die IT-Risiken sind für die Hauptbereiche dokumentiert und eine Bewertung wurde anhand einer vorgängig definierten Kennzahl errechnet. Es wird aktiv begonnen, Skills und das Know-How intern aufzubauen. 
Es besteht eine mündliche Definition über die Arten der Risiken, die von der GL nicht akzeptiert werden.</v>
      </c>
      <c r="O13" s="42" t="str">
        <f>Katalog_Gesamt!O13</f>
        <v>Es besteht eine vollständige Auflistung aller IT-Risiken und die Zuweisung zu einem Risikoeigner. Ein Prozess für  standardmässigen Risikoabgleich wurde schriftlich festgehalten. Es besteht eine definierte Vorgehensweise, um Risiken zu bewerten und einer Risikomatrix zuzuordnen.
Die Rahmenbedingungen bezugnehmend der IT-Risiken wurden mit der GL abgestimmt und schriftlich festgehalten.</v>
      </c>
      <c r="Q13" s="42" t="str">
        <f>Katalog_Gesamt!Q13</f>
        <v xml:space="preserve">Die aufgelisteten IT-Risiken werden in einem definierten Prozess spwoe in einer Risikomatrix aufgenommen und regelmässig einem Review unterzogen. Die IT-Risiken werden in einem definierten Prozess regelmässig neu bewertet und je nach Einfluss auf das Gesamtunternehmen kategorisiert.
Im Rahmen eines unternehmensweiten Risk- Frameworks wurden die Grenzen und die Riskofreudigkeit des Unternehmens definiert und auf die IT-Risiken abgestimmt.  
</v>
      </c>
      <c r="S13" s="168"/>
      <c r="T13" s="169"/>
      <c r="U13" s="169"/>
      <c r="V13" s="169"/>
      <c r="W13" s="170"/>
      <c r="Y13" s="171"/>
    </row>
    <row r="14" spans="1:25" ht="159.94999999999999" customHeight="1" thickBot="1" x14ac:dyDescent="0.25">
      <c r="A14" s="305"/>
      <c r="B14" s="210">
        <v>4</v>
      </c>
      <c r="C14" s="95" t="str">
        <f>Katalog_Gesamt!C14</f>
        <v xml:space="preserve">Wie wird die IT-Sicherheit sichergestellt? Bestehen hier definierte Prozesse und Richtlinien bzw. ein Alignement mit der Unternehmensleitung? </v>
      </c>
      <c r="D14" s="43" t="str">
        <f>IF(Katalog_Gesamt!D14="x","x","")</f>
        <v>x</v>
      </c>
      <c r="E14" s="43" t="str">
        <f>IF(Katalog_Gesamt!E14="x","x","")</f>
        <v/>
      </c>
      <c r="F14" s="43" t="str">
        <f>IF(Katalog_Gesamt!F14="x","x","")</f>
        <v/>
      </c>
      <c r="G14" s="111" t="str">
        <f>IF(Katalog_Gesamt!G14="x","x","")</f>
        <v>x</v>
      </c>
      <c r="I14" s="42" t="str">
        <f>Katalog_Gesamt!I14</f>
        <v>Es bestehen keine Prozesse für das Management der IT-Sicherheit. Der Einsatz solcher Prozesse wird als nicht relevant betrachtet.</v>
      </c>
      <c r="K14" s="42" t="str">
        <f>Katalog_Gesamt!K14</f>
        <v xml:space="preserve">Es besteht das Bewusstsein und die Notwendigkeit eines Managements der IT-Sicherheit, jedoch wurden noch eine konkreten Prozesse und Systeme definiert. </v>
      </c>
      <c r="M14" s="42" t="str">
        <f>Katalog_Gesamt!M14</f>
        <v>IT-Security-Systeme werden teilweise im Rahmen von Projekten definiert. Es bestehen aber keine Rollen, die für das Management der IT-Security verantwortlich sind. Es erfolgt kein standardmässiges Reporting, der Austausch erfolgt im Rahmen von Projektsitzungen.</v>
      </c>
      <c r="O14" s="42" t="str">
        <f>Katalog_Gesamt!O14</f>
        <v>IT-Security ist ein fester Bestandteil der Informatik. Es wurden Bereiche  und Manager definiert, die sich der Thematik annehmen. Erste Prozesse sind bereits definiert. Der der Austausch erfolgt in regelmässigen IT-Security Meetings.</v>
      </c>
      <c r="Q14" s="42" t="str">
        <f>Katalog_Gesamt!Q14</f>
        <v>Es gibt definierte Prozesse, die an ein bestehendes Framework (BIS oder ISO27001) angelehnt sind. Über regelmässige Audits wird die Funktionsfähigkeit der Prozesse sichergestellt.</v>
      </c>
      <c r="S14" s="168"/>
      <c r="T14" s="169"/>
      <c r="U14" s="169"/>
      <c r="V14" s="169"/>
      <c r="W14" s="170"/>
      <c r="Y14" s="171"/>
    </row>
    <row r="15" spans="1:25" ht="159.94999999999999" customHeight="1" thickBot="1" x14ac:dyDescent="0.25">
      <c r="A15" s="305"/>
      <c r="B15" s="210">
        <v>5</v>
      </c>
      <c r="C15" s="95" t="str">
        <f>Katalog_Gesamt!C15</f>
        <v>Bestehen Definitionen zur Business-Continuity und Absprachen über die Verfügbarkeit der Informatiksysteme?</v>
      </c>
      <c r="D15" s="43" t="str">
        <f>IF(Katalog_Gesamt!D15="x","x","")</f>
        <v>x</v>
      </c>
      <c r="E15" s="43" t="str">
        <f>IF(Katalog_Gesamt!E15="x","x","")</f>
        <v>x</v>
      </c>
      <c r="F15" s="43" t="str">
        <f>IF(Katalog_Gesamt!F15="x","x","")</f>
        <v/>
      </c>
      <c r="G15" s="111" t="str">
        <f>IF(Katalog_Gesamt!G15="x","x","")</f>
        <v>x</v>
      </c>
      <c r="I15" s="42" t="str">
        <f>Katalog_Gesamt!I15</f>
        <v xml:space="preserve">Es wurden keine Absprachen mit dem Management für die Verfügbarkeit getroffen. Datensicherung und Redundanzen werden als nicht relevant betrachtet. </v>
      </c>
      <c r="K15" s="42" t="str">
        <f>Katalog_Gesamt!K15</f>
        <v>Es gibt keine Absprachen mit der Unternehmensleitung zur Business Continuity. Jedoch besteht ein erstes Verständnis zu den Themen Backup, Datensicherung und Redundanz.</v>
      </c>
      <c r="M15" s="42" t="str">
        <f>Katalog_Gesamt!M15</f>
        <v xml:space="preserve">Im Rahmen eines allgemeinen Verständnisses wurden erste Systeme identifiziert, welche für das Unternehmen wichtig sind. Für diese Systeme wurden lose Absprachen mit der GL zum Thema Verfügbarkeit getroffen. Es wird ein Prozess entwickelt der eine strukturierte Aufnahme der Systeme sicherstellen soll.   </v>
      </c>
      <c r="O15" s="42" t="str">
        <f>Katalog_Gesamt!O15</f>
        <v>Die wichtigsten Systeme im Rahmen der Business Continuity sind identifiziert und für jedes System sind die entsprechenden Verfügbarkeiten definiert. Erste Massnahmen für die Einhaltung sind getroffen. Ein Prozessverantwortlicher für den Prozess "Business Continuity" wurde definiert. Die Sichtweise auf die Systeme geht hin zu Business Prozessen und weg von Einzelsystemen.</v>
      </c>
      <c r="Q15" s="42" t="str">
        <f>Katalog_Gesamt!Q15</f>
        <v>Es bestehen detaillierte Notfallpläne für das Business Continuity mit Anforderungen an die jeweiligen Verfügbarkeiten und Wiederherstellungsszenarien. Der Prozess wird im Rahmen von "Best Practice" Methoden realisiert und unterliegt einer stetigen Verbesserung. Es erfolgt eine regelmässige Abstimmung über die relevanten Systeme mit der Unternehmensleitung.</v>
      </c>
      <c r="S15" s="168"/>
      <c r="T15" s="169"/>
      <c r="U15" s="169"/>
      <c r="V15" s="169"/>
      <c r="W15" s="170"/>
      <c r="Y15" s="171"/>
    </row>
    <row r="16" spans="1:25" ht="159.94999999999999" customHeight="1" thickBot="1" x14ac:dyDescent="0.25">
      <c r="A16" s="305"/>
      <c r="B16" s="210">
        <v>6</v>
      </c>
      <c r="C16" s="95"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D16" s="43" t="str">
        <f>IF(Katalog_Gesamt!D16="x","x","")</f>
        <v>x</v>
      </c>
      <c r="E16" s="43" t="str">
        <f>IF(Katalog_Gesamt!E16="x","x","")</f>
        <v/>
      </c>
      <c r="F16" s="43" t="str">
        <f>IF(Katalog_Gesamt!F16="x","x","")</f>
        <v/>
      </c>
      <c r="G16" s="111" t="str">
        <f>IF(Katalog_Gesamt!G16="x","x","")</f>
        <v>x</v>
      </c>
      <c r="I16" s="42" t="str">
        <f>Katalog_Gesamt!I16</f>
        <v xml:space="preserve"> Es besteht kein Prozess für das Management der Compliance. Der Einsatz dieser Prozesse wird als nicht relevant betrachtet.</v>
      </c>
      <c r="K16" s="42" t="str">
        <f>Katalog_Gesamt!K16</f>
        <v xml:space="preserve">Der Unternehmensleitung und der IT ist durchaus bewusst, dass gewisse rechtliche Voraussetzungen notwendig sind, um einen rechtskonformen Betrieb der IT realisieren zu können. 
Ein Bewusstsein für regulatorische Anforderungen, vertragliche und rechtliche Compliance - Anforderungen mit Einfluss auf das Unternehmen - ist vorhanden. Informelle Prozesse zur Aufrechterhaltung der Compliance werden befolgt. 
</v>
      </c>
      <c r="M16" s="42" t="str">
        <f>Katalog_Gesamt!M16</f>
        <v xml:space="preserve">Erste Regularien wurden identifiziert und nach Rechtsverbindlichkeit und Rechtskraft in eine Matrix eingetragen.
Ein Bewusstsein für die Notwendigkeit, externe Anforderungen zu erfüllen ist vorhanden. In Bereichen, in denen Compliance eine periodisch wiederkehrende Anforderung darstellt - wie finanz- oder datenschutzrechtliche Gesetzgebung -, wurden individuelle Compliance-Verfahren entwickelt, welche auf jährlicher Basis befolgt werden. 
</v>
      </c>
      <c r="O16" s="42" t="str">
        <f>Katalog_Gesamt!O16</f>
        <v xml:space="preserve">Regularien werden, unterstützt von einem definierten Prozess, zusammengetragen, entsprechenden IT-Prozesse und Systeme zugewiesen und bewertet.
Erste Richtlinien, Verfahren und Prozesse sind entwickelt, dokumentiert und kommuniziert worden. Um die Einhaltung von Richtlinien und vertraglicher Verpflichtungen sicherzustellen, werden die Prozesse rudimentär überwacht. Standard-Verträge und Rechtswege zur Minimierung von Risiken, welche sich aus den vertraglichen Haftungspflichten ergeben, sind vorhanden
</v>
      </c>
      <c r="Q16" s="42" t="str">
        <f>Katalog_Gesamt!Q16</f>
        <v xml:space="preserve">Über einen definierten Prozess werden die Reguarien, die das Unternehmen betreffen,  regelmässig zusammengetragen und mit einem Gremium bewertet. Das Risiko bei Nichteinhaltung wurde exakt beziffert und kann somit detailliert abgeschätzt werden. Durch diese Risikoabschätzung können exakte nachfolgende Massnahmen getroffen werden.
Auf allen Ebenen besteht ein umfassendes Verständnis für Sachverhalte und Gefahren in Zusammenhang mit externen Anforderungen sowie die Notwendigkeit, Compliance sicherzustellen. Die Mitarbeiter werden entsprechend geschult, damit sie ihrer Compliance - Verpflichtung bewusst sind. Verantwortlichkeiten und Prozesse sind klar und werden regelmässig in einem Review sichergestellt.   
      </v>
      </c>
      <c r="S16" s="168"/>
      <c r="T16" s="169"/>
      <c r="U16" s="169"/>
      <c r="V16" s="169"/>
      <c r="W16" s="170"/>
      <c r="Y16" s="171"/>
    </row>
    <row r="17" spans="1:25" ht="159.94999999999999" customHeight="1" thickBot="1" x14ac:dyDescent="0.25">
      <c r="A17" s="305"/>
      <c r="B17" s="210">
        <v>7</v>
      </c>
      <c r="C17" s="95" t="str">
        <f>Katalog_Gesamt!C17</f>
        <v>Wie unterstützt die IT das Business bei der Entwicklung und Implementierung neuer Businessprozesse in die IT-Landschaft?
Werden Optimierung und Automatisierung der bestehenden Businessprozesse von der IT gefördert und getrieben?</v>
      </c>
      <c r="D17" s="43" t="str">
        <f>IF(Katalog_Gesamt!D17="x","x","")</f>
        <v/>
      </c>
      <c r="E17" s="43" t="str">
        <f>IF(Katalog_Gesamt!E17="x","x","")</f>
        <v>x</v>
      </c>
      <c r="F17" s="43" t="str">
        <f>IF(Katalog_Gesamt!F17="x","x","")</f>
        <v/>
      </c>
      <c r="G17" s="111" t="str">
        <f>IF(Katalog_Gesamt!G17="x","x","")</f>
        <v>x</v>
      </c>
      <c r="I17" s="42" t="str">
        <f>Katalog_Gesamt!I17</f>
        <v xml:space="preserve">Es besteht keine Orientierung der Informatik an den Businessprozessen des Unternehmens oder es wird absichtlich darauf verzichtet. </v>
      </c>
      <c r="K17" s="42" t="str">
        <f>Katalog_Gesamt!K17</f>
        <v xml:space="preserve">Das Bewusstsein für einen Handlungsbedarf besteht. Ähnliche und allgemeine Prozesse entwickeln SICH und werden durch die Informatik bewusst wahrgenommen. In der Regel besteht kein allgemeiner Tool-Einsatz.  </v>
      </c>
      <c r="M17" s="42" t="str">
        <f>Katalog_Gesamt!M17</f>
        <v xml:space="preserve">Das Bewusstsein für den Handlungsbedarf besteht. Die Verwendung von ersten Prozessen und Policies zur Erstellung von Dokumentationen sind definiert und dokumentiert. Es besteht eine Übersicht über Wartungsverträge. Fie jeweiligen Verträge sind aber nicht zwingend einzelnen Systemen zugewiesen. Prozesszuständigkeiten und Verantwortlichkeiten ist definiert und Prozesseigner wurden festgelegt. Einige Ziele und Messgrössen sind definiert, jedoch nicht kommuniziert.  
</v>
      </c>
      <c r="O17" s="42" t="str">
        <f>Katalog_Gesamt!O17</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Q17" s="42" t="str">
        <f>Katalog_Gesamt!Q17</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S17" s="168"/>
      <c r="T17" s="169"/>
      <c r="U17" s="169"/>
      <c r="V17" s="169"/>
      <c r="W17" s="170"/>
      <c r="Y17" s="171"/>
    </row>
    <row r="18" spans="1:25" ht="276" customHeight="1" thickBot="1" x14ac:dyDescent="0.25">
      <c r="A18" s="293" t="s">
        <v>105</v>
      </c>
      <c r="B18" s="228">
        <v>8</v>
      </c>
      <c r="C18" s="234"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D18" s="43" t="str">
        <f>IF(Katalog_Gesamt!D18="x","x","")</f>
        <v>x</v>
      </c>
      <c r="E18" s="43" t="str">
        <f>IF(Katalog_Gesamt!E18="x","x","")</f>
        <v>x</v>
      </c>
      <c r="F18" s="43" t="str">
        <f>IF(Katalog_Gesamt!F18="x","x","")</f>
        <v/>
      </c>
      <c r="G18" s="111" t="str">
        <f>IF(Katalog_Gesamt!G18="x","x","")</f>
        <v>x</v>
      </c>
      <c r="I18" s="42" t="str">
        <f>Katalog_Gesamt!I18</f>
        <v>Ein Bewusstsein für die Erbringung von IT-Services innerhalb der Informatik ist nicht vorhanden.</v>
      </c>
      <c r="K18" s="42" t="str">
        <f>Katalog_Gesamt!K18</f>
        <v xml:space="preserve">Die IT entwickelt erste Ansätze für die Definition von IT-Services, jedoch wurde noch nichts Konkretes dokumentiert. 
Der Wunsch nach einer serviceorientierten Ausrichtung der Informatik entwickelt sind. </v>
      </c>
      <c r="M18" s="42" t="str">
        <f>Katalog_Gesamt!M18</f>
        <v>Erste Services wurden von der IT, inkl. SLAs definiert. Das Verständnis für die Abbildung von definierten Dienstleistung wächst und die Service-Mentalität innerhalb des Unternehmens wird aktiv gefördert. 
Jeder Service ist mit einem Preis versehen. Kalkulationsgrundlagen sind dabei noch nicht durchgängig dokumentiert und Umrechnungsschlüssel werden nicht über konsequent eingesetzt.</v>
      </c>
      <c r="O18" s="42" t="str">
        <f>Katalog_Gesamt!O18</f>
        <v xml:space="preserve">Ein Servicekatalog inkl. Servicebeschreibungen und Service-Levels wurde definiert.  Für die Realisierung wird eine rudimentäre Software verwendet. Es besteht ein Prozess zur Entwicklung und Abstimmung neuer Services. 
Es werden alle Kosten bei der Kalkulation der IT-Services mit einberechnet. Für nicht klar zu beziffernde Kosten werden klare und etablierte Umrechnungsschlüssel verwendet. Vorgaben wie ein Service zu kalkulieren ist, sind definiert und dokumentiert. </v>
      </c>
      <c r="Q18" s="42" t="str">
        <f>Katalog_Gesamt!Q18</f>
        <v xml:space="preserve">Es besteht innerhalb der Unternehmung eine ausgeprägte Service-Mentalität. Services werden innerhalb eines definierten Katalogs festgehalten und beschrieben. Durch einen definierten Prozess werden regelmässig die Service-Portfolios mit dem Business abgestimmt. Für die Serviceerbringung wird eine Standardsoftware verwenden. Die SLAs werden aktiv gemessen und bewertet. Es besteht ein kontinuierlicher Verbesserungsprozess.
Für die Kalkulation von IT-Services werden standardisierte Verfahren eingesetzt. Es erfolgt eine regelmässig Kontrolle der errechneten Preise der Services sowie eine ständige Verbesserung der Kalkulationsgrundlage und der Methode. 
</v>
      </c>
      <c r="S18" s="168"/>
      <c r="T18" s="169"/>
      <c r="U18" s="169"/>
      <c r="V18" s="169"/>
      <c r="W18" s="170"/>
      <c r="Y18" s="171"/>
    </row>
    <row r="19" spans="1:25" customFormat="1" ht="159.94999999999999" customHeight="1" thickBot="1" x14ac:dyDescent="0.25">
      <c r="A19" s="310"/>
      <c r="B19" s="228">
        <v>9</v>
      </c>
      <c r="C19" s="234" t="str">
        <f>Katalog_Gesamt!C19</f>
        <v>Werden IT-Services gemessen und wie werden die Service-Level-Agreements auf ihre Erfüllung hin überprüft?</v>
      </c>
      <c r="D19" s="43" t="str">
        <f>IF(Katalog_Gesamt!D19="x","x","")</f>
        <v/>
      </c>
      <c r="E19" s="43" t="str">
        <f>IF(Katalog_Gesamt!E19="x","x","")</f>
        <v>x</v>
      </c>
      <c r="F19" s="43" t="str">
        <f>IF(Katalog_Gesamt!F19="x","x","")</f>
        <v/>
      </c>
      <c r="G19" s="111" t="str">
        <f>IF(Katalog_Gesamt!G19="x","x","")</f>
        <v>x</v>
      </c>
      <c r="I19" s="42" t="str">
        <f>Katalog_Gesamt!I19</f>
        <v>IT-Services werden nicht gemessen und ein SLAs werden nicht auf deren Erfüllung bewertet.</v>
      </c>
      <c r="J19" s="177"/>
      <c r="K19" s="42" t="str">
        <f>Katalog_Gesamt!K19</f>
        <v xml:space="preserve">Es erfolgen erste Messungen der IT-Services. Die Vorgehensweise ist jedoch noch nicht standardisiert. Ergebnisse werden nicht kommuniziert. Es bestehen keine klaren Ziele und Vorgaben. </v>
      </c>
      <c r="L19" s="177"/>
      <c r="M19" s="42" t="str">
        <f>Katalog_Gesamt!M19</f>
        <v xml:space="preserve">Einige Ziele und Messgrössen sind definiert, jedoch nicht kommuniziert. Es besteht keine Verbindung zu den IT- oder Unternehmenszielen. Messprozesse sind entwickelt, werden aber nicht durchgängig durchgeführt. </v>
      </c>
      <c r="N19" s="177"/>
      <c r="O19" s="42" t="str">
        <f>Katalog_Gesamt!O19</f>
        <v>Ziele und Messgrössen sind bekannt und kommuniziert. Es erfolgt ein erster Abgleich mit der IT- und der Unternehmensstrategie. Es wird ein standardisiertes Werkzeug für das Reporting eingesetzt.</v>
      </c>
      <c r="P19" s="177"/>
      <c r="Q19" s="42" t="str">
        <f>Katalog_Gesamt!Q19</f>
        <v>Es besteht ein integriertes System zur Performancemessung, welche IT-Ziele mit Unternehmensziele durch die IT- Balanced-Scorecard verbindet. Abweichungen werden gesamthaft analysiert. Kontinuierliche Verbesserung gehören zum Alltag.</v>
      </c>
      <c r="R19" s="179"/>
      <c r="S19" s="168"/>
      <c r="T19" s="169"/>
      <c r="U19" s="169"/>
      <c r="V19" s="169"/>
      <c r="W19" s="170"/>
      <c r="X19" s="179"/>
      <c r="Y19" s="171"/>
    </row>
    <row r="20" spans="1:25" customFormat="1" ht="159.94999999999999" customHeight="1" thickBot="1" x14ac:dyDescent="0.25">
      <c r="A20" s="310"/>
      <c r="B20" s="228">
        <v>10</v>
      </c>
      <c r="C20" s="234" t="str">
        <f>Katalog_Gesamt!C20</f>
        <v>Werden IT-Prozesse definiert und wie werden die entwickelten Prozesse entsprechend dokumentiert?</v>
      </c>
      <c r="D20" s="43" t="str">
        <f>IF(Katalog_Gesamt!D20="x","x","")</f>
        <v/>
      </c>
      <c r="E20" s="43" t="str">
        <f>IF(Katalog_Gesamt!E20="x","x","")</f>
        <v/>
      </c>
      <c r="F20" s="43" t="str">
        <f>IF(Katalog_Gesamt!F20="x","x","")</f>
        <v>x</v>
      </c>
      <c r="G20" s="111" t="str">
        <f>IF(Katalog_Gesamt!G20="x","x","")</f>
        <v>x</v>
      </c>
      <c r="I20" s="42" t="str">
        <f>Katalog_Gesamt!I20</f>
        <v>Es sind keine IT-Prozesse vorhanden oder dokumentiert.</v>
      </c>
      <c r="J20" s="177"/>
      <c r="K20" s="42" t="str">
        <f>Katalog_Gesamt!K20</f>
        <v>Ähnliche und allgemeine Prozesse entwickeln sich, jedoch eher nach einem eher intuitiven Charakter und sind nur vereinzelt wiederholbar.</v>
      </c>
      <c r="L20" s="177"/>
      <c r="M20" s="42" t="str">
        <f>Katalog_Gesamt!M20</f>
        <v>Verwendung "Good Practice" entwickelt sich. Erste Prozesse sind definiert und dokumentiert. Prozesszuständigkeiten und Verantwortlichkeiten sind definiert und Prozesseigner wurden festgelegt.</v>
      </c>
      <c r="N20" s="177"/>
      <c r="O20" s="42" t="str">
        <f>Katalog_Gesamt!O20</f>
        <v xml:space="preserve">Interne "Best Practice" werden angewendet. Sämtliche Aspekte der Prozesse sind dokumentiert und wiederholbar. Prozesszuständigkeiten und Verantwortlichkeiten sind anerkannt und arbeiten so, dass der Prozesseigner seine Verantwortung erfüllen kann. </v>
      </c>
      <c r="P20" s="177"/>
      <c r="Q20" s="42" t="str">
        <f>Katalog_Gesamt!Q20</f>
        <v>Externe "Best Practice" Verfahren werden angewandt. Die Prozessdokumentation wurde automatisiert und Workflows entwickelt. IT-Prozesse und Verfahren sind integriert und ermöglichen ein vollständiges Management und Verbesserung. Prozesseigner sind befähigt, Entscheidungen zu treffen und Massnahmen zu ergreifen.</v>
      </c>
      <c r="R20" s="179"/>
      <c r="S20" s="168"/>
      <c r="T20" s="169"/>
      <c r="U20" s="169"/>
      <c r="V20" s="169"/>
      <c r="W20" s="170"/>
      <c r="X20" s="179"/>
      <c r="Y20" s="171"/>
    </row>
    <row r="21" spans="1:25" customFormat="1" ht="159.94999999999999" customHeight="1" thickBot="1" x14ac:dyDescent="0.25">
      <c r="A21" s="310"/>
      <c r="B21" s="228">
        <v>11</v>
      </c>
      <c r="C21" s="234" t="str">
        <f>Katalog_Gesamt!C21</f>
        <v>Wie werden standardisierte Support-Prozesse verwendet? Wurde für den Kundensupport ein Service-Desk eingerichtet?</v>
      </c>
      <c r="D21" s="43" t="str">
        <f>IF(Katalog_Gesamt!D21="x","x","")</f>
        <v/>
      </c>
      <c r="E21" s="43" t="str">
        <f>IF(Katalog_Gesamt!E21="x","x","")</f>
        <v>x</v>
      </c>
      <c r="F21" s="43" t="str">
        <f>IF(Katalog_Gesamt!F21="x","x","")</f>
        <v>x</v>
      </c>
      <c r="G21" s="111" t="str">
        <f>IF(Katalog_Gesamt!G21="x","x","")</f>
        <v>x</v>
      </c>
      <c r="I21" s="42" t="str">
        <f>Katalog_Gesamt!I21</f>
        <v>Es existieren keine definierten Support-Prozesse.</v>
      </c>
      <c r="J21" s="177"/>
      <c r="K21" s="42" t="str">
        <f>Katalog_Gesamt!K21</f>
        <v xml:space="preserve">Das Bewusstsein für die Definition eines standardisierten Prozesses für den Support besteht. Es wird versucht, Support-Anliegen der Mitarbeiter zentralisiert zu bearbeiten. </v>
      </c>
      <c r="L21" s="177"/>
      <c r="M21" s="42" t="str">
        <f>Katalog_Gesamt!M21</f>
        <v>Ein Incident Prozess nach ITIL wurde realisiert und ein Verantwortlicher benannt. Informationen zu einer Supportanfragen werden schriftlich festgehalten und es wurde für die Mitarbeiter ein zentraler Anlaufpunkt für IT-Anliegen realisiert.</v>
      </c>
      <c r="N21" s="177"/>
      <c r="O21" s="42" t="str">
        <f>Katalog_Gesamt!O21</f>
        <v>Rollen und Zuständigkeiten sind definiert. Die Kommunikation wird zielgerichteter. Es wird ein Tool für  das Incident Management und Problem Management verwendet. Über einen ServiceDesk wird ein SPOC (Single Point of Contact) realisiert. Es werden in unregelmässigen Abständen Kennzahlen ermittelt.</v>
      </c>
      <c r="P21" s="177"/>
      <c r="Q21" s="42" t="str">
        <f>Katalog_Gesamt!Q21</f>
        <v xml:space="preserve">Incident und Problem Management Prozesse werden nach dem ITIL Framework realisiert. Entsprechende ITIL-Manager für die Bereiche sind definiert und haben die Befähigung, entsprechende Massnahmen einzuleiten. Prozesse werden innerhalb eines Tools abgewickelt und vollständig überwacht In regelmässigen Abständen werden die Prozesse überprüft und verbessert. </v>
      </c>
      <c r="R21" s="179"/>
      <c r="S21" s="168"/>
      <c r="T21" s="169"/>
      <c r="U21" s="169"/>
      <c r="V21" s="169"/>
      <c r="W21" s="170"/>
      <c r="X21" s="179"/>
      <c r="Y21" s="171"/>
    </row>
    <row r="22" spans="1:25" customFormat="1" ht="159.94999999999999" customHeight="1" thickBot="1" x14ac:dyDescent="0.25">
      <c r="A22" s="310"/>
      <c r="B22" s="228">
        <v>12</v>
      </c>
      <c r="C22" s="234" t="str">
        <f>Katalog_Gesamt!C22</f>
        <v>Wie wird die Zufriedenheit der Kunden (User) in Bezug auf IT-Dienste wie IT-Services, ServiceDesk und IT-Prozesse gemessen?</v>
      </c>
      <c r="D22" s="43" t="str">
        <f>IF(Katalog_Gesamt!D22="x","x","")</f>
        <v/>
      </c>
      <c r="E22" s="43" t="str">
        <f>IF(Katalog_Gesamt!E22="x","x","")</f>
        <v>x</v>
      </c>
      <c r="F22" s="43" t="str">
        <f>IF(Katalog_Gesamt!F22="x","x","")</f>
        <v/>
      </c>
      <c r="G22" s="111" t="str">
        <f>IF(Katalog_Gesamt!G22="x","x","")</f>
        <v>x</v>
      </c>
      <c r="I22" s="42" t="str">
        <f>Katalog_Gesamt!I22</f>
        <v>Die Kundenzufriedenheit wird nicht gemessen. Der Begriff "Kunde" im Zusammenhang mit der IT besteht nicht.</v>
      </c>
      <c r="J22" s="177"/>
      <c r="K22" s="42" t="str">
        <f>Katalog_Gesamt!K22</f>
        <v>Ein Kundenverständnis besteht. Es wird aber kein aktives Feedback eingeholt. Es werden vereinzelte Kennzahlen über die Erfüllung der IT-Services und Prozesse erhoben.</v>
      </c>
      <c r="L22" s="177"/>
      <c r="M22" s="42" t="str">
        <f>Katalog_Gesamt!M22</f>
        <v xml:space="preserve">Es werden unregelmässig Umfragen zur Leistung der IT gemacht. Kennzahlen zur Kundenzufriedenheit werden jedoch nicht standardisiert ermittelt. Die Verantwortlichen für die Leistungserbringung sind definiert und kommuniziert. </v>
      </c>
      <c r="N22" s="177"/>
      <c r="O22" s="42" t="str">
        <f>Katalog_Gesamt!O22</f>
        <v>Feedback über den Support wird automatisiert eingeholt, z.B. über das Ticketsystem. Dieses Feedback wird vor allem mit der Unternehmensleitung diskutiert und um die Leistung der Informatik zu bestimmen. User werden unregelmässig über das Feedback informiert.</v>
      </c>
      <c r="P22" s="177"/>
      <c r="Q22" s="42" t="str">
        <f>Katalog_Gesamt!Q22</f>
        <v>Der Prozess für die Einbindung des Kundenfeedbacks ist etabliert. Die User werden regelmässig automatisch über die neuesten Zahlen informiert. Es wird regelmässig der Austausch mit dem Business durchgeführt.</v>
      </c>
      <c r="R22" s="179"/>
      <c r="S22" s="168"/>
      <c r="T22" s="169"/>
      <c r="U22" s="169"/>
      <c r="V22" s="169"/>
      <c r="W22" s="170"/>
      <c r="X22" s="179"/>
      <c r="Y22" s="171"/>
    </row>
    <row r="23" spans="1:25" customFormat="1" ht="159.94999999999999" customHeight="1" thickBot="1" x14ac:dyDescent="0.25">
      <c r="A23" s="306" t="s">
        <v>106</v>
      </c>
      <c r="B23" s="211">
        <v>13</v>
      </c>
      <c r="C23" s="97" t="str">
        <f>Katalog_Gesamt!C23</f>
        <v>Wie werden die eingesetzten Assets aktiv gemanagt? Wie wird sichergestellt, dass die IT einen kompletten Überblick über die IT-Systeme und die verwendete Software inkl. Lizenzen hat?</v>
      </c>
      <c r="D23" s="43" t="str">
        <f>IF(Katalog_Gesamt!D35="x","x","")</f>
        <v>x</v>
      </c>
      <c r="E23" s="43" t="str">
        <f>IF(Katalog_Gesamt!E35="x","x","")</f>
        <v/>
      </c>
      <c r="F23" s="43" t="str">
        <f>IF(Katalog_Gesamt!F35="x","x","")</f>
        <v>x</v>
      </c>
      <c r="G23" s="111" t="str">
        <f>IF(Katalog_Gesamt!G35="x","x","")</f>
        <v>x</v>
      </c>
      <c r="I23" s="42" t="str">
        <f>Katalog_Gesamt!I23</f>
        <v>Es besteht kein Überblick über die eingesetzten Assets,Software und Lizenzen.</v>
      </c>
      <c r="J23" s="177"/>
      <c r="K23" s="42" t="str">
        <f>Katalog_Gesamt!K23</f>
        <v>Ein Bewusstsein für das Management der Assets besteht grundsätzlich. Es werden vereinzelte Listen und Übersichten geführt, diese sind aber nicht durchgängig und vollständig.</v>
      </c>
      <c r="L23" s="177"/>
      <c r="M23" s="42" t="str">
        <f>Katalog_Gesamt!M23</f>
        <v>Die Prozesse für eine standardisierte Erfassung der Assets entwickeln sich und werden dokumentiert. Erste Formen einer Struktur sind vorhanden und die Prozesse sind teilweise wiederholbar. Die Zuständigkeiten und Verantwortlichkeiten sind definiert und Prozesseigner sind festgelegt.</v>
      </c>
      <c r="N23" s="177"/>
      <c r="O23" s="42" t="str">
        <f>Katalog_Gesamt!O23</f>
        <v>Sämtliche Aspekte der Prozesse und Policies sind dokumentiert und wiederholbar. Die Assets werden systemgestützt erfasst und verwaltet. Die Werkzeuge zur Verwaltung der Assets werden entsprechend eines standardisierten Plans eingesetzt und sind bereits mit anderen Werkzeugen, z.B. eines Ticketsystems integriert.</v>
      </c>
      <c r="P23" s="177"/>
      <c r="Q23" s="42" t="str">
        <f>Katalog_Gesamt!Q23</f>
        <v xml:space="preserve">Externe "Best Practice", wie der "Konfiguration Management"-Prozess von ITIL, werden angewandt. Die Prozessdokumentation wurde automatisiert und Workflows entwickelt. Prozesse, Policies und Verfahren sind integriert und ermöglichen ein vollständiges Management und Verbesserung; Ein kontinuierlicher Verbesserungsprozess ist initiiert. </v>
      </c>
      <c r="R23" s="179"/>
      <c r="S23" s="168"/>
      <c r="T23" s="169"/>
      <c r="U23" s="169"/>
      <c r="V23" s="169"/>
      <c r="W23" s="170"/>
      <c r="X23" s="179"/>
      <c r="Y23" s="171"/>
    </row>
    <row r="24" spans="1:25" ht="159.94999999999999" customHeight="1" thickBot="1" x14ac:dyDescent="0.25">
      <c r="A24" s="313"/>
      <c r="B24" s="211">
        <v>14</v>
      </c>
      <c r="C24" s="97" t="str">
        <f>Katalog_Gesamt!C24</f>
        <v>Wie werden bestehende Systeme dokumentiert? Bestehen pro System eine Systembeschreibung und eine Dokumentation? Werden die Wartungsverträge für die Systeme aktiv gemanagt?</v>
      </c>
      <c r="D24" s="43" t="str">
        <f>IF(Katalog_Gesamt!D36="x","x","")</f>
        <v>x</v>
      </c>
      <c r="E24" s="43" t="str">
        <f>IF(Katalog_Gesamt!E36="x","x","")</f>
        <v>x</v>
      </c>
      <c r="F24" s="43" t="str">
        <f>IF(Katalog_Gesamt!F36="x","x","")</f>
        <v>x</v>
      </c>
      <c r="G24" s="111" t="str">
        <f>IF(Katalog_Gesamt!G36="x","x","")</f>
        <v>x</v>
      </c>
      <c r="I24" s="42" t="str">
        <f>Katalog_Gesamt!I24</f>
        <v xml:space="preserve">Die eingesetzten Systeme werden nicht im Detail beschrieben und dokumentiert. </v>
      </c>
      <c r="J24" s="177"/>
      <c r="K24" s="42" t="str">
        <f>Katalog_Gesamt!K24</f>
        <v>Nur besondere Systeme werden speziell dokumentiert. Es besteht keine einheitliche Vorgehensweise wie eine Dokumentation zu erstellen ist und was sie enthalten muss. Ob und wie eine Dokumentation erstellt wird, ist abhängig vom Mitarbeiter. Es besteht keine Übersicht über vorhandene Wartungs- und Supportverträge.</v>
      </c>
      <c r="L24" s="177"/>
      <c r="M24" s="42" t="str">
        <f>Katalog_Gesamt!M24</f>
        <v xml:space="preserve">Das Bewusstsein für den Handlungsbedarf besteht. Die Verwendung von ersten Prozesse und Policies zur Erstellung von Dokumentationen sind definiert und dokumentiert. Es besteht eine Übersicht über Wartungsverträge. Die jeweiligen Verträge sind aber nicht zwingend einzelnen Systemen zugewiesen. Prozesszuständigkeiten und Verantwortlichkeiten ist definiert und Prozesseigner wurden festgelegt. Einige Ziele und Messgrössen sind definiert, jedoch nicht kommuniziert.  
</v>
      </c>
      <c r="N24" s="177"/>
      <c r="O24" s="42" t="str">
        <f>Katalog_Gesamt!O24</f>
        <v xml:space="preserve">Die Prozesse zur Erstellung von Dokumentationen werden angewandt. Sämtliche Aspekte der Prozesse sind dokumentiert und wiederholbar. Werkzeuge werden entsprechend eines standardisierten Plans eingesetzt und sind bereits schon mit anderen Werkzeugen integriert. Es existieren für alle wichtigen Bereiche Dokumentation von Einzelsystemen bis hin zum Rechenzentrum. Den einzelnen Systemen werden die entsprechenden Wartungsverträge hinterlegt und überwacht.  </v>
      </c>
      <c r="P24" s="177"/>
      <c r="Q24" s="42" t="str">
        <f>Katalog_Gesamt!Q24</f>
        <v xml:space="preserve">Zukunftsgerichtetes und fortgeschrittenes Verständnis für die Anforderungen sind vorhanden. Externe "Best Practice", die z.B. auf den "Konfiguration Management"-Prozess von ITIL aufbauen, werden angewandt. Die Prozessdokumentation wurde automatisiert und Workflows entwickelt. Prozesse, Policies und Verfahren sind integriert und ermöglichen ein vollständiges Management und Verbesserung. Ein kontinuierlicher Verbesserungsprozess ist initiiert. 
</v>
      </c>
      <c r="S24" s="168"/>
      <c r="T24" s="169"/>
      <c r="U24" s="169"/>
      <c r="V24" s="169"/>
      <c r="W24" s="170"/>
      <c r="Y24" s="171"/>
    </row>
    <row r="25" spans="1:25" customFormat="1" ht="159.94999999999999" customHeight="1" thickBot="1" x14ac:dyDescent="0.25">
      <c r="A25" s="306"/>
      <c r="B25" s="211">
        <v>15</v>
      </c>
      <c r="C25" s="97" t="str">
        <f>Katalog_Gesamt!C25</f>
        <v>Wie werden Systeme anhand eines Sourcing-Prozesses aktiv bewertet, um eine Prognose für den zukünftigen Bedarf zu ermitteln?</v>
      </c>
      <c r="D25" s="43" t="str">
        <f>IF(Katalog_Gesamt!D37="x","x","")</f>
        <v>x</v>
      </c>
      <c r="E25" s="43" t="str">
        <f>IF(Katalog_Gesamt!E37="x","x","")</f>
        <v>x</v>
      </c>
      <c r="F25" s="43" t="str">
        <f>IF(Katalog_Gesamt!F37="x","x","")</f>
        <v>x</v>
      </c>
      <c r="G25" s="111" t="str">
        <f>IF(Katalog_Gesamt!G37="x","x","")</f>
        <v>x</v>
      </c>
      <c r="I25" s="42" t="str">
        <f>Katalog_Gesamt!I25</f>
        <v>Es erfolgt kein Sourcing der eingesetzten Systeme.</v>
      </c>
      <c r="J25" s="177"/>
      <c r="K25" s="42" t="str">
        <f>Katalog_Gesamt!K25</f>
        <v>Ähnliche, allgemeine Prozesse entwickeln sich, sind aber vom Charakter eher intuitiv und nur vereinzelt wiederholbar. Die Organisation ist eher chaotisch, die Verbreitung ist beschränkt auf einzelne Bereiche. Für die Ermittlung des Bedarfs und die Auslastung wird auf Erfahrungen des Systembetreuers vertraut. Dieser greift uneinheitlich und nur vereinzelt auf Tools oder Messmethoden zurück.</v>
      </c>
      <c r="L25" s="177"/>
      <c r="M25" s="42" t="str">
        <f>Katalog_Gesamt!M25</f>
        <v xml:space="preserve">Erste Prozesse und Policies sind definiert und dokumentiert. Erste Formen einer Struktur sind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5" s="177"/>
      <c r="O25" s="42" t="str">
        <f>Katalog_Gesamt!O25</f>
        <v xml:space="preserve">Einheitliche interne Vorgehensweisen werden angewandt. Sämtliche Aspekte der Prozesse sind dokumentiert und wiederholbar. Werkzeuge werden entsprechend eines standardisierten Plans eingesetzt und sind bereits schon mit anderen Werkzeugen integriert. Werkzeuge werden in den wichtigen Bereichen eingesetzt, um das Prozessmanagement zu automatisieren und die wichtigsten Aktivitäten und Kennzahlen zu überwachen.
</v>
      </c>
      <c r="P25" s="177"/>
      <c r="Q25" s="42" t="str">
        <f>Katalog_Gesamt!Q25</f>
        <v>Standardisierte Werkzeuge werden im gesamten Unternehmen eingesetzt. Werkzeuge sind mit weiteren Werkzeugen integriert und ermöglichen einen durchgängigen Prozess. Werkzeuge werden eingesetzt, um den Prozess zu verbessern und Abweichungen automatisch zu erkennen. Prozesseigner sind befähigt, Entscheidungen zu treffen und Massnahmen zu ergreifen.</v>
      </c>
      <c r="R25" s="179"/>
      <c r="S25" s="168"/>
      <c r="T25" s="169"/>
      <c r="U25" s="169"/>
      <c r="V25" s="169"/>
      <c r="W25" s="170"/>
      <c r="X25" s="179"/>
      <c r="Y25" s="171"/>
    </row>
    <row r="26" spans="1:25" ht="159.94999999999999" customHeight="1" thickBot="1" x14ac:dyDescent="0.25">
      <c r="A26" s="313"/>
      <c r="B26" s="211">
        <v>16</v>
      </c>
      <c r="C26" s="97" t="str">
        <f>Katalog_Gesamt!C26</f>
        <v>Bestehen detaillierte Pläne zum Thema Business-Continuity? Wie werden Massnahmen für den Unglücksfall geplant und gemanagt?</v>
      </c>
      <c r="D26" s="43" t="str">
        <f>IF(Katalog_Gesamt!D38="x","x","")</f>
        <v>x</v>
      </c>
      <c r="E26" s="43" t="str">
        <f>IF(Katalog_Gesamt!E38="x","x","")</f>
        <v>x</v>
      </c>
      <c r="F26" s="43" t="str">
        <f>IF(Katalog_Gesamt!F38="x","x","")</f>
        <v/>
      </c>
      <c r="G26" s="111" t="str">
        <f>IF(Katalog_Gesamt!G38="x","x","")</f>
        <v>x</v>
      </c>
      <c r="I26" s="42" t="str">
        <f>Katalog_Gesamt!I26</f>
        <v>Es bestehen keine Vorkehrungen zur Vermeidung oder Verringerung von Ausfällen oder Störungen.</v>
      </c>
      <c r="J26" s="177"/>
      <c r="K26" s="42" t="str">
        <f>Katalog_Gesamt!K26</f>
        <v>Es gibt keine Absprachen mit der Unternehmensleitung zur Business Continuity. Erste Systeme und Dateien werden durch einfache Backups gesichert.</v>
      </c>
      <c r="L26" s="177"/>
      <c r="M26" s="42" t="str">
        <f>Katalog_Gesamt!M26</f>
        <v>Im Rahmen eines allgemeinen Verständnisses wurden erste Systeme redundant ausgelegt und Backup Szenarien definiert. Jedoch erfolgt dies im Allgemein ohne ein definiertes Konzept.</v>
      </c>
      <c r="N26" s="177"/>
      <c r="O26" s="42" t="str">
        <f>Katalog_Gesamt!O26</f>
        <v>Die wichtigsten Systeme im Rahmen der Business Continuity sind identifiziert und für jedes System sind die entsprechenden Verfügbarkeiten definiert und erste Massnahmen für die Einhaltung sind getroffen. Die Sichtweise auf die Systeme geht hin zu Business Prozessen und weg von Einzelsystemen.</v>
      </c>
      <c r="P26" s="177"/>
      <c r="Q26" s="42" t="str">
        <f>Katalog_Gesamt!Q26</f>
        <v xml:space="preserve">Es bestehen detaillierte Notfallpläne für das Business-Continuity mit Anforderungen an die jeweiligen Verfügbarkeiten und Wiederherstellungsszenarien. Es erfolgen regelmässig Recoverytest, um die Funktionalität im Desaster Fall zu gewährleisten. </v>
      </c>
      <c r="S26" s="168"/>
      <c r="T26" s="169"/>
      <c r="U26" s="169"/>
      <c r="V26" s="169"/>
      <c r="W26" s="170"/>
      <c r="Y26" s="171"/>
    </row>
    <row r="27" spans="1:25" ht="159.94999999999999" customHeight="1" thickBot="1" x14ac:dyDescent="0.25">
      <c r="A27" s="313"/>
      <c r="B27" s="211">
        <v>17</v>
      </c>
      <c r="C27" s="97" t="str">
        <f>Katalog_Gesamt!C27</f>
        <v>Wie werden Standards für Hard- und Software sowie Infrastruktur entwickelt? Besteht ein aktuelles Management der Standards? Wird eine Produkt- und Lieferantenstrategie verfolgt?</v>
      </c>
      <c r="D27" s="43" t="str">
        <f>IF(Katalog_Gesamt!D39="x","x","")</f>
        <v>x</v>
      </c>
      <c r="E27" s="43" t="str">
        <f>IF(Katalog_Gesamt!E39="x","x","")</f>
        <v/>
      </c>
      <c r="F27" s="43" t="str">
        <f>IF(Katalog_Gesamt!F39="x","x","")</f>
        <v/>
      </c>
      <c r="G27" s="111" t="str">
        <f>IF(Katalog_Gesamt!G39="x","x","")</f>
        <v>x</v>
      </c>
      <c r="I27" s="42" t="str">
        <f>Katalog_Gesamt!I27</f>
        <v>Es besteht kein Bewusstsein für den Einsatz von Standards innerhalb der IT.</v>
      </c>
      <c r="J27" s="177"/>
      <c r="K27" s="42" t="str">
        <f>Katalog_Gesamt!K27</f>
        <v>Ein Bewusstsein für den Einsatz einheitlicher Hardware besteht. Es wird versucht grundsätzlich einem Hersteller treu zu bleiben, jedoch gelingt das nicht immer. Es besteht keine Kenntnis über den LifeCycle eingesetzter Modelle und keine Absprache mit dem Lieferanten zum Einsatz einheitlicher Hardware.</v>
      </c>
      <c r="L27" s="177"/>
      <c r="M27" s="42" t="str">
        <f>Katalog_Gesamt!M27</f>
        <v>Das Bewusstsein für den Handlungsbedarf besteht. Die Kommunikation ist formeller und strukturierter. Verwendung von "Good Practice" entwickelt sich. Erste Prozesse für die Definition einer Lieferanten-Strategie sowie erste Definitionen von Standard-Software für Client &amp; Server sind dokumentiert. Erste Formen einer Struktur sind vorhanden, sie sind teilweise wiederholbar. Es besteht ein methodisches, strukturiertes und einheitliches Vorgehen.</v>
      </c>
      <c r="N27" s="177"/>
      <c r="O27" s="42" t="str">
        <f>Katalog_Gesamt!O27</f>
        <v>Interne "Best Practice" werden angewandt. Sämtliche Aspekte der Prozesse sind dokumentiert und wiederholbar. Es werden regelmässige Meetings mit dem Lieferanten, zur  Abstimmung eingesetzter Hard- und Software im Produkt Life-Cycle  durchgeführt. Standard Images für Server &amp; Clients sind definiert. Es werden weiterhin Standards für infrastrukturunterstützende Hardware (Stromversorgung, Verkabelung, Server Racks, Netzwerkkomponenten) entwickelt. Ziele und Messgrössen sind bekannt und kommuniziert. Es erfolgt ein erster Abgleich mit der IT-Strategie.</v>
      </c>
      <c r="P27" s="177"/>
      <c r="Q27" s="42" t="str">
        <f>Katalog_Gesamt!Q27</f>
        <v>Zukunftsgerichtetes und fortgeschrittenes Verständnis für die Anforderungen sind vorhanden. Verfahren werden angewandt, die Prozessdokumentation wurde automatisiert und Workflows entwickelt. Es erfolgt eine proaktive Kommunikation unter Verwendung von ausgereiften und integrierten Werkzeugen. Prozesse, Policies und Verfahren sind integriert und ermöglichen ein vollständiges Management und Verbesserung. Prozesseigner sind befähigt, Entscheidungen zu treffen und Massnahmen zu ergreifen. Verantwortlichkeiten sind akzeptiert und wurden über die gesamte Unternehmung gleichartig heruntergebrochen.</v>
      </c>
      <c r="S27" s="168"/>
      <c r="T27" s="169"/>
      <c r="U27" s="169"/>
      <c r="V27" s="169"/>
      <c r="W27" s="170"/>
      <c r="Y27" s="171"/>
    </row>
    <row r="28" spans="1:25" ht="159.94999999999999" customHeight="1" thickBot="1" x14ac:dyDescent="0.25">
      <c r="A28" s="306"/>
      <c r="B28" s="211">
        <v>18</v>
      </c>
      <c r="C28" s="97" t="str">
        <f>Katalog_Gesamt!C28</f>
        <v>Wie werden die Key-Systeme identifiziert und aktiv überwacht?</v>
      </c>
      <c r="D28" s="43" t="str">
        <f>IF(Katalog_Gesamt!D23="x","x","")</f>
        <v/>
      </c>
      <c r="E28" s="43" t="str">
        <f>IF(Katalog_Gesamt!E23="x","x","")</f>
        <v/>
      </c>
      <c r="F28" s="43" t="str">
        <f>IF(Katalog_Gesamt!F23="x","x","")</f>
        <v>x</v>
      </c>
      <c r="G28" s="111" t="str">
        <f>IF(Katalog_Gesamt!G23="x","x","")</f>
        <v>x</v>
      </c>
      <c r="I28" s="42" t="str">
        <f>Katalog_Gesamt!I28</f>
        <v xml:space="preserve">Eine aktive Identifizierung von Key-Systemen wird nicht vorgenommen. </v>
      </c>
      <c r="J28" s="177"/>
      <c r="K28" s="42" t="str">
        <f>Katalog_Gesamt!K28</f>
        <v xml:space="preserve">Es werden einzelne Systeme durch ihre Systembetreuer überwacht. Die Vorgehensweise ist eher ad hoc, um die eingesetzten Systeme zu identifizieren. Wie sie dabei vorgehen und was dabei überwacht wird, ist eher intuitiv </v>
      </c>
      <c r="L28" s="177"/>
      <c r="M28" s="42" t="str">
        <f>Katalog_Gesamt!M28</f>
        <v xml:space="preserve">Erste Prozesse und Policies sind definiert und dokumentiert. Erste Formen einer Struktur ist vorhanden. Sie sind  teilweise wiederholbar, es besteht ein methodisches, strukturiertes und einheitliches Vorgehen. Systeme sind identifiziert und definiert. Eine Vorgehensweise zur Verwendung und Standardisierung von Werkzeugen zur Automatisierung von Prozessen wurde entwickelt. In den Haupteinsatzbereichen werden entsprechende Werkzeuge eingesetzt. </v>
      </c>
      <c r="N28" s="177"/>
      <c r="O28" s="42" t="str">
        <f>Katalog_Gesamt!O28</f>
        <v xml:space="preserve">Interne "Best Practice" werden angewandt. Sämtliche Aspekte der Prozesse sind dokumentiert und wiederholbar. Werkzeuge werden entsprechend eines standardisierten Plans eingesetzt. Werkzeuge werden in den wichtigen Bereichen eingesetzt, um das Prozessmanagement zu automatisieren und die wichtigsten Aktivitäten und Kennzahlen zu überwachen. Prozesszuständigkeiten und Verantwortlichkeiten sind anerkannt und arbeiten so, dass der Prozesseigner seine Verantwortung erfüllen kann. 
</v>
      </c>
      <c r="P28" s="177"/>
      <c r="Q28" s="42" t="str">
        <f>Katalog_Gesamt!Q28</f>
        <v>Externe "Best Practice" Verfahren, wie z.B. der ITIL "Event-Management" Prozess werden angewandt. Die Prozessdokumentation wurde automatisiert und Workflows entwickelt. Standardisierte Werkzeuge werden im gesamten Unternehmen eingesetzt. Werkzeuge sind mit weiteren Werkzeugen integriert und ermöglichen einen durchgängigen Prozess. Werkzeuge werden eingesetzt, um den Prozess zu verbessern und Abweichungen automatisch zu erkennen.</v>
      </c>
      <c r="S28" s="168"/>
      <c r="T28" s="169"/>
      <c r="U28" s="169"/>
      <c r="V28" s="169"/>
      <c r="W28" s="170"/>
      <c r="Y28" s="171"/>
    </row>
    <row r="29" spans="1:25" ht="159.94999999999999" customHeight="1" thickBot="1" x14ac:dyDescent="0.25">
      <c r="A29" s="306"/>
      <c r="B29" s="211">
        <v>19</v>
      </c>
      <c r="C29" s="97" t="str">
        <f>Katalog_Gesamt!C29</f>
        <v>Wie werden Veränderungen der Systeme, z. B. das Hinzufügen, Modifizieren oder Entfernen von Hard- und Software, sowie die jeweiligen Konfigurationen durchgeführt?</v>
      </c>
      <c r="D29" s="43" t="str">
        <f>IF(Katalog_Gesamt!D24="x","x","")</f>
        <v/>
      </c>
      <c r="E29" s="43" t="str">
        <f>IF(Katalog_Gesamt!E24="x","x","")</f>
        <v/>
      </c>
      <c r="F29" s="43" t="str">
        <f>IF(Katalog_Gesamt!F24="x","x","")</f>
        <v>x</v>
      </c>
      <c r="G29" s="111" t="str">
        <f>IF(Katalog_Gesamt!G24="x","x","")</f>
        <v>x</v>
      </c>
      <c r="I29" s="42" t="str">
        <f>Katalog_Gesamt!I29</f>
        <v xml:space="preserve">Es besteht kein Prozess, mit dem die Veränderungen an den Systemen strukturiert durchgeführt werden. </v>
      </c>
      <c r="J29" s="177"/>
      <c r="K29" s="42" t="str">
        <f>Katalog_Gesamt!K29</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In der Regel besteht kein allgemeiner Tool - Einsatz, Lösungen sind individuell und durch einzelne Personen entwickelt.</v>
      </c>
      <c r="L29" s="177"/>
      <c r="M29" s="42" t="str">
        <f>Katalog_Gesamt!M29</f>
        <v xml:space="preserve">Verwendung von "Good Practice" entwickelt sich. Erste Prozesse und Policies sind definiert und dokumentiert. Erste Formen einer Struktur simd vorhanden. Sie sind  teilweise wiederholbar, es besteht ein methodisches, strukturiertes und einheitliches Vorgehen. Eine Vorgehensweise zur Verwendung und Standardisierung von Werkzeugen zur Automatisierung von Prozessen wurde entwickelt. In den Haupteinsatzbereichen werden entsprechende Werkzeuge eingesetzt. 
</v>
      </c>
      <c r="N29" s="177"/>
      <c r="O29" s="42" t="str">
        <f>Katalog_Gesamt!O29</f>
        <v>Sämtliche Aspekte der Prozesse und Policies sind dokumentiert und wiederholbar. Die Verwaltung einzelner  "Changes" wird systemgestützt durchgeführt. Die Werkzeuge zur Verwaltung der "Changes" werden entsprechend eines standardisierten Plans eingesetzt und sind bereits mit anderen Werkzeugen, z.B. eines Ticketsystems integriert. Die Kommunikation und Freigabe, der durch den Veränderung betroffenen Stakeholder ist vollständig definiert.</v>
      </c>
      <c r="P29" s="177"/>
      <c r="Q29" s="42" t="str">
        <f>Katalog_Gesamt!Q29</f>
        <v xml:space="preserve">Externe "Best Practice", wie der "Change"-Prozess von ITIL. Verfahren werden angewandt. Die Prozessdokumentation wurde automatisiert und Workflows entwickelt. Prozesse, Policies und Verfahren sind integriert und ermöglichen ein vollständiges Management und Verbesserung. Ein kontinuierlicher Verbesserungsprozesse ist initiiert. </v>
      </c>
      <c r="S29" s="168"/>
      <c r="T29" s="169"/>
      <c r="U29" s="169"/>
      <c r="V29" s="169"/>
      <c r="W29" s="170"/>
      <c r="Y29" s="171"/>
    </row>
    <row r="30" spans="1:25" ht="159.94999999999999" customHeight="1" thickBot="1" x14ac:dyDescent="0.25">
      <c r="A30" s="306"/>
      <c r="B30" s="211">
        <v>20</v>
      </c>
      <c r="C30" s="97" t="str">
        <f>Katalog_Gesamt!C30</f>
        <v>Wie werden End-User mit den IT-Werkzeugen vertraut gemacht? Bestehen Anleitungen und Beschreibungen für die End-User?</v>
      </c>
      <c r="D30" s="43" t="str">
        <f>IF(Katalog_Gesamt!D25="x","x","")</f>
        <v/>
      </c>
      <c r="E30" s="43" t="str">
        <f>IF(Katalog_Gesamt!E25="x","x","")</f>
        <v/>
      </c>
      <c r="F30" s="43" t="str">
        <f>IF(Katalog_Gesamt!F25="x","x","")</f>
        <v>x</v>
      </c>
      <c r="G30" s="111" t="str">
        <f>IF(Katalog_Gesamt!G25="x","x","")</f>
        <v>x</v>
      </c>
      <c r="H30" s="17"/>
      <c r="I30" s="42" t="str">
        <f>Katalog_Gesamt!I30</f>
        <v>Für End User bestehen keine definierten Prozesse für die Einweisung und Schulung in die Informationssysteme.</v>
      </c>
      <c r="J30" s="177"/>
      <c r="K30" s="42" t="str">
        <f>Katalog_Gesamt!K30</f>
        <v>Nach dem Eintritt werden die User kurz in die Systeme eingeführt. Danach besteht eine Holschuld der User gegenüber der IT. Zuständigkeiten und Verantwortlichkeiten sind nicht festgelegt, Einzelpersonen vermuten deren Zuständigkeit.</v>
      </c>
      <c r="L30" s="177"/>
      <c r="M30" s="42" t="str">
        <f>Katalog_Gesamt!M30</f>
        <v>Das Bewusstsein für den Handlungsbedarf besteht, die Kommunikation ist formeller und strukturierter. Erste Prozesse und Policies sind definiert und dokumentiert. Erste Formen einer Struktur sind vorhanden. Sie sind  teilweise wiederholbar. Erforderliche Skills für alle Bereiche und Minimalerfordernisse sind definiert. Ein formeller Schulungsplan für End User wurde entwickelt.</v>
      </c>
      <c r="N30" s="177"/>
      <c r="O30" s="42" t="str">
        <f>Katalog_Gesamt!O30</f>
        <v xml:space="preserve">Die Anforderungen werden umfassend verstanden. Reife Kommunikationstechniken werden angewandt und über Kommunikationswerkzeuge standardisiert. Erfordernisse für Skills für alle Bereiche werden routinemässig aktualisiert. Werkzeuge (E-Learning) werden entsprechend eines standardisierten Plans eingesetzt. Die Dokumentationen und Schulungen für End User werden regelmässig überarbeitet, damit die notwendigen Kenntnisse sichergestellt werden können. 
</v>
      </c>
      <c r="P30" s="177"/>
      <c r="Q30" s="42" t="str">
        <f>Katalog_Gesamt!Q30</f>
        <v xml:space="preserve">Ein zukunftsgerichtetes und fortgeschrittenes Verständnis für die Anforderungen sind vorhanden. Es erfolgt eine proaktive Kommunikation unter Verwendung von ausgereiften und integrierten Werkzeugen. Standardisierte Werkzeuge werden im gesamten Unternehmen eingesetzt. Es wird formell die laufende Entwicklung von Skills der End User unterstützt. Knowledge-sharing gehört zur Unternehmenskultur und wissensbasierte Systeme werden entwickelt und eingesetzt.  
</v>
      </c>
      <c r="S30" s="168"/>
      <c r="T30" s="169"/>
      <c r="U30" s="169"/>
      <c r="V30" s="169"/>
      <c r="W30" s="170"/>
      <c r="Y30" s="171"/>
    </row>
    <row r="31" spans="1:25" ht="159.94999999999999" customHeight="1" thickBot="1" x14ac:dyDescent="0.25">
      <c r="A31" s="306"/>
      <c r="B31" s="211">
        <v>21</v>
      </c>
      <c r="C31" s="97" t="str">
        <f>Katalog_Gesamt!C31</f>
        <v>Wird innerhalb des Personalmanagements für jeden IT-Mitarbeiter eine Rollen-, Kompetenz- und Stellenbeschreibung geführt?</v>
      </c>
      <c r="D31" s="43" t="str">
        <f>IF(Katalog_Gesamt!D26="x","x","")</f>
        <v/>
      </c>
      <c r="E31" s="43" t="str">
        <f>IF(Katalog_Gesamt!E26="x","x","")</f>
        <v/>
      </c>
      <c r="F31" s="43" t="str">
        <f>IF(Katalog_Gesamt!F26="x","x","")</f>
        <v>x</v>
      </c>
      <c r="G31" s="111" t="str">
        <f>IF(Katalog_Gesamt!G26="x","x","")</f>
        <v>x</v>
      </c>
      <c r="H31" s="17"/>
      <c r="I31" s="42" t="str">
        <f>Katalog_Gesamt!I31</f>
        <v xml:space="preserve">Es bestehen keine Vorgaben für eine detaillierte Stellenbeschreibungen und dies wird auch nicht für notwendig erachtet. </v>
      </c>
      <c r="J31" s="177"/>
      <c r="K31" s="42" t="str">
        <f>Katalog_Gesamt!K31</f>
        <v>Das Bewusstsein für den Handlungsbedarf besteht und wird vom Management kommuniziert. Es bestehen grundsätzlich keine Stellenbeschreibung. Vereinzelt wurden, je nach Arbeitsstelle und Linienvorgesetzen, einzelne Stellenbeschreibung erstellt. Die Vorgehensweise und der Inhalt sind  nicht allgemein beschrieben.</v>
      </c>
      <c r="L31" s="177"/>
      <c r="M31" s="42" t="str">
        <f>Katalog_Gesamt!M31</f>
        <v xml:space="preserve">Erste Prozesse und Policies sind definiert und dokumentiert. Erforderliche Skills für alle Bereiche und Minimalerfordernisse sind definiert. Prozesszuständigkeiten und Verantwortlichkeiten sind definiert und Prozesseigner wurden festgelegt.
Vereinzelnd sind Personaldokumente (Stellenbeschreibungen, Kompetenzreglemente) erstellt. Sie  werden aber noch nicht durchgängig angewendet. Es existieren keine Vorgaben, welche den Inhalt und den Aufbau von Personaldokumente definieren. 
</v>
      </c>
      <c r="N31" s="177"/>
      <c r="O31" s="42" t="str">
        <f>Katalog_Gesamt!O31</f>
        <v xml:space="preserve">Sämtliche Aspekte der Prozesse sind dokumentiert und wiederholbar. Policies wurden vom Management freigegeben. Erfordernisse für Skills für alle Bereiche werden routinemässig aktualisiert. Prozesszuständigkeiten und Verantwortlichkeiten sind anerkannt.
Vorlagen für alle Personaldokumente sind vorhanden und werden durchgängig angewendet. 
</v>
      </c>
      <c r="P31" s="177"/>
      <c r="Q31" s="42" t="str">
        <f>Katalog_Gesamt!Q31</f>
        <v xml:space="preserve">Zukunftsgerichtetes und fortgeschrittenes Verständnis für die Anforderungen sind vorhanden. Die Prozessdokumentation wurde automatisiert und Workflows entwickelt. Prozesse, Policies und Verfahren sind integriert und ermöglichen ein vollständiges Management und Verbesserung. Ein kontinuierlicher Verbesserungsprozesse ist initiiert. </v>
      </c>
      <c r="S31" s="168"/>
      <c r="T31" s="169"/>
      <c r="U31" s="169"/>
      <c r="V31" s="169"/>
      <c r="W31" s="170"/>
      <c r="Y31" s="171"/>
    </row>
    <row r="32" spans="1:25" ht="159.94999999999999" customHeight="1" thickBot="1" x14ac:dyDescent="0.25">
      <c r="A32" s="306"/>
      <c r="B32" s="211">
        <v>22</v>
      </c>
      <c r="C32" s="97" t="str">
        <f>Katalog_Gesamt!C32</f>
        <v>Wie wird das Know-how der Mitarbeiter gemanagt? Bestehen für jeden Mitarbeiter Ausbildungs- und Weiterbildungspläne?</v>
      </c>
      <c r="D32" s="43" t="str">
        <f>IF(Katalog_Gesamt!D27="x","x","")</f>
        <v/>
      </c>
      <c r="E32" s="43" t="str">
        <f>IF(Katalog_Gesamt!E27="x","x","")</f>
        <v/>
      </c>
      <c r="F32" s="43" t="str">
        <f>IF(Katalog_Gesamt!F27="x","x","")</f>
        <v>x</v>
      </c>
      <c r="G32" s="111" t="str">
        <f>IF(Katalog_Gesamt!G27="x","x","")</f>
        <v>x</v>
      </c>
      <c r="H32" s="17"/>
      <c r="I32" s="42" t="str">
        <f>Katalog_Gesamt!I32</f>
        <v>Für Mitarbeiter werden keine Ausbildungs- und Weiterbildungspläne erstellt.</v>
      </c>
      <c r="J32" s="177"/>
      <c r="K32" s="42" t="str">
        <f>Katalog_Gesamt!K32</f>
        <v>Das Know-How der Mitarbeiter wird nicht schriftlich erfasst. Hin und wieder besteht für einzelne Mitarbeiter die Möglichkeit, auf Schulungen zu gehen. Diese werden aber eher zufällig und nach den Bedürfnissen des Mitarbeiters ausgewählt.</v>
      </c>
      <c r="L32" s="177"/>
      <c r="M32" s="42" t="str">
        <f>Katalog_Gesamt!M32</f>
        <v xml:space="preserve">Das Bewusstsein für den Handlungsbedarf besteht, die Kommunikation ist formeller und strukturierter. Erforderliche Skills für alle Bereiche und deren Minimalerfordernisse sind definiert. Ein formeller Schulungsplan wurde entwickelt. Dieser beruht nur auf Basis Eigeninitiative. </v>
      </c>
      <c r="N32" s="177"/>
      <c r="O32" s="42" t="str">
        <f>Katalog_Gesamt!O32</f>
        <v xml:space="preserve">Interne "Best Practice" werden angewandt. Sämtliche Aspekte der Prozesse sind dokumentiert und wiederholbar. Policies wurden vom Management freigegeben. In regelmässigen Abständen werden zusammen mit dem Mitarbeiter Weiterbildungspläne erstellt und weitergeführt. Notwendige Kenntnisse werden sichergestellt und Zertifizierungen werden unterstützt. </v>
      </c>
      <c r="P32" s="177"/>
      <c r="Q32" s="42" t="str">
        <f>Katalog_Gesamt!Q32</f>
        <v xml:space="preserve">Es wird formell die laufende Entwicklung von Skills, welche auf klar definierten persönlichen und organisationsweiten Zielen fundieren, unterstützt. Knowledge-sharing gehört zur Unternehmenskultur und wissensbasierte Systeme werden entwickelt und eingesetzt.  </v>
      </c>
      <c r="S32" s="168"/>
      <c r="T32" s="169"/>
      <c r="U32" s="169"/>
      <c r="V32" s="169"/>
      <c r="W32" s="170"/>
      <c r="Y32" s="171"/>
    </row>
    <row r="33" spans="1:25" ht="159.94999999999999" customHeight="1" thickBot="1" x14ac:dyDescent="0.25">
      <c r="A33" s="306"/>
      <c r="B33" s="211">
        <v>23</v>
      </c>
      <c r="C33" s="97" t="str">
        <f>Katalog_Gesamt!C33</f>
        <v>Wie werden externe Ressourcen gemanagt? Besteht eine Gesamtübersicht über alle externen Ressourcen mitsamt Leistungen, Kosten und Service-Level-Agreements?</v>
      </c>
      <c r="D33" s="43" t="str">
        <f>IF(Katalog_Gesamt!D28="x","x","")</f>
        <v/>
      </c>
      <c r="E33" s="43" t="str">
        <f>IF(Katalog_Gesamt!E28="x","x","")</f>
        <v/>
      </c>
      <c r="F33" s="43" t="str">
        <f>IF(Katalog_Gesamt!F28="x","x","")</f>
        <v>x</v>
      </c>
      <c r="G33" s="111" t="str">
        <f>IF(Katalog_Gesamt!G28="x","x","")</f>
        <v>x</v>
      </c>
      <c r="H33" s="17"/>
      <c r="I33" s="42" t="str">
        <f>Katalog_Gesamt!I33</f>
        <v>Es besteht keine einheitliche Übersicht über externe Ressourcen.</v>
      </c>
      <c r="J33" s="177"/>
      <c r="K33" s="42" t="str">
        <f>Katalog_Gesamt!K33</f>
        <v>Externe Ressourcen werden nur durch den jeweiligen Systembetreuer oder Teamleiter verwaltet. Es besteht keine Übersicht über die eingesetzten Ressourcen. Es bestehen keine klaren Ziele und Vorgaben.Teilweise sind Absprachen über einige Ziele getroffen worden. Es besteht aber keine Kenntnis wie diese Daten standardisiert erhoben werden.</v>
      </c>
      <c r="L33" s="177"/>
      <c r="M33" s="42" t="str">
        <f>Katalog_Gesamt!M33</f>
        <v xml:space="preserve">Das Bewusstsein für den Handlungsbedarf besteht. Erste Prozesse und Policies für die Erfassung und Verwaltung von externen Ressourcen sind definiert und dokumentiert. Erste Formen einer Struktur sind vorhanden und sie sind  teilweise wiederholbar. Eine Vorgehensweise zur Verwendung und Standardisierung von Werkzeugen zur Automatisierung von Prozessen wurde entwickelt. In den Haupteinsatzbereichen werden entsprechende Werkzeuge eingesetzt. Einige Zielgrössen sind definiert, jedoch nicht kommuniziert.
</v>
      </c>
      <c r="N33" s="177"/>
      <c r="O33" s="42" t="str">
        <f>Katalog_Gesamt!O33</f>
        <v xml:space="preserve">Definierte Prozesse werden angewandt und sämtliche Aspekte zur Aufnahme und Verwaltung von externen Ressourcen sind definiert und wiederholbar. Werkzeuge werden entsprechend eines standardisierten Plans eingesetzt. Prozesszuständigkeiten und Verantwortlichkeiten sind anerkannt und arbeiten so, dass der Prozesseigner seine Verantwortung erfüllen kann. Ziele und Messgrössen sind bekannt und kommuniziert. Es erfolgt ein erster Abgleich mit den Unternehmenszielen zum Thema Outsourcing innerhalb des  strategischen IT-Plans.
</v>
      </c>
      <c r="P33" s="177"/>
      <c r="Q33" s="42" t="str">
        <f>Katalog_Gesamt!Q33</f>
        <v xml:space="preserve">Die Prozessdokumentation für die Aufnahme und Verwaltung  externer Ressourcen wurde automatisiert und Workflows wurden entwickelt. Prozesse, Policies und Verfahren sind integriert und ermöglichen ein vollständiges Management und Verbesserung. Es besteht eine integriertes System zur Performancemessung, die IT-Ziele mit Unternehmenszielen durch die IT-Balanced-Scorecard verbindet. Abweichungen werden gesamthaft analysiert und kontinuierliche Verbesserungen im den Bereichen Kosten und SLA gehören zum täglichen Alltag.
</v>
      </c>
      <c r="S33" s="168"/>
      <c r="T33" s="169"/>
      <c r="U33" s="169"/>
      <c r="V33" s="169"/>
      <c r="W33" s="170"/>
      <c r="Y33" s="171"/>
    </row>
    <row r="34" spans="1:25" ht="159.94999999999999" customHeight="1" thickBot="1" x14ac:dyDescent="0.25">
      <c r="A34" s="306"/>
      <c r="B34" s="211">
        <v>24</v>
      </c>
      <c r="C34" s="97" t="str">
        <f>Katalog_Gesamt!C34</f>
        <v>Wie werden die Kosten der externen Ressourcen aktiv überwacht und die Einhaltung der vereinbarten Service-Levels von externen Ressourcen gemessen?</v>
      </c>
      <c r="D34" s="43" t="str">
        <f>IF(Katalog_Gesamt!D29="x","x","")</f>
        <v/>
      </c>
      <c r="E34" s="43" t="str">
        <f>IF(Katalog_Gesamt!E29="x","x","")</f>
        <v/>
      </c>
      <c r="F34" s="43" t="str">
        <f>IF(Katalog_Gesamt!F29="x","x","")</f>
        <v>x</v>
      </c>
      <c r="G34" s="111" t="str">
        <f>IF(Katalog_Gesamt!G29="x","x","")</f>
        <v>x</v>
      </c>
      <c r="H34" s="17"/>
      <c r="I34" s="42" t="str">
        <f>Katalog_Gesamt!I34</f>
        <v xml:space="preserve">Die Kosten und Leistungen werden nicht gemessen und gemonitort. </v>
      </c>
      <c r="J34" s="177"/>
      <c r="K34" s="42" t="str">
        <f>Katalog_Gesamt!K34</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Vereinzelt werden Kosten von externen Ressourcen erfasst.</v>
      </c>
      <c r="L34" s="177"/>
      <c r="M34" s="42" t="str">
        <f>Katalog_Gesamt!M34</f>
        <v xml:space="preserve">Das Bewusstsein für den Handlungsbedarf besteht, die Kommunikation ist formeller und strukturierter. Verwendung von "Good Practice" entwickelt sich, erste Prozesse sind definiert und dokumentiert. Erste Formen einer Struktur sind vorhanden und  teilweise wiederholbar. Es besteht ein methodisches, strukturiertes und einheitliches Vorgehen zur Erfassung von Kosten und erbrachten Serviceleistungen durch externe Partner. </v>
      </c>
      <c r="N34" s="177"/>
      <c r="O34" s="42" t="str">
        <f>Katalog_Gesamt!O34</f>
        <v xml:space="preserve">Interne "Best Practice" werden angewandt. Sämtliche Aspekte der Prozesse sind dokumentiert und wiederholbar. Policies wurden vom Management freigegeben. Werkzeuge für die Erfassung und Auswertung der Kosten und Leistungen externer Ressourcen werden entsprechend eines standardisierten Pland eingesetzt. Sie werden in den Bereichen eingesetzt, um deren wichtigsten Aktivitäten und Kennzahlen zu überwachen. Prozesszuständigkeiten und Verantwortlichkeiten sind anerkannt und arbeiten so, dass der Prozesseigner seine Verantwortung erfüllen kann. 
</v>
      </c>
      <c r="P34" s="177"/>
      <c r="Q34" s="42" t="str">
        <f>Katalog_Gesamt!Q34</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S34" s="168"/>
      <c r="T34" s="169"/>
      <c r="U34" s="169"/>
      <c r="V34" s="169"/>
      <c r="W34" s="170"/>
      <c r="Y34" s="171"/>
    </row>
    <row r="35" spans="1:25" ht="159.94999999999999" customHeight="1" thickBot="1" x14ac:dyDescent="0.25">
      <c r="A35" s="298" t="s">
        <v>107</v>
      </c>
      <c r="B35" s="229">
        <v>25</v>
      </c>
      <c r="C35" s="235" t="str">
        <f>Katalog_Gesamt!C35</f>
        <v>Besteht für IT-Projekte ein Framework, das die Vorgehensweise und die Dokumentation der Projekte definiert?</v>
      </c>
      <c r="D35" s="43" t="str">
        <f>IF(Katalog_Gesamt!D30="x","x","")</f>
        <v/>
      </c>
      <c r="E35" s="43" t="str">
        <f>IF(Katalog_Gesamt!E30="x","x","")</f>
        <v>x</v>
      </c>
      <c r="F35" s="43" t="str">
        <f>IF(Katalog_Gesamt!F30="x","x","")</f>
        <v/>
      </c>
      <c r="G35" s="111" t="str">
        <f>IF(Katalog_Gesamt!G30="x","x","")</f>
        <v>x</v>
      </c>
      <c r="H35" s="17"/>
      <c r="I35" s="42" t="str">
        <f>Katalog_Gesamt!I35</f>
        <v>Es bestehen keine Vorgaben oder Frameworks zur Abwicklung von Projekten.</v>
      </c>
      <c r="J35" s="177"/>
      <c r="K35" s="42" t="str">
        <f>Katalog_Gesamt!K35</f>
        <v>Es ist zwar  Verständnis über eine einheitliche Vorgehensweise bei der Projektdurchführung vorhanden, jedoch obliegt es jedem einzelnen Projektleiter, wie er sein Projekt organisiert und dokumentiert.</v>
      </c>
      <c r="L35" s="177"/>
      <c r="M35" s="42" t="str">
        <f>Katalog_Gesamt!M35</f>
        <v xml:space="preserve">Erste Prozesse sind definiert und dokumentiert. Eine erste Struktur ist erkennbar. Die Prozesse sind teilweise wiederholbar und das Vorgehen dafür ist strukturiert und einheitlich. Erforderliche Skills für das Projektmanagement sind definiert und die Prozesszuständigkeiten sind bekannt. </v>
      </c>
      <c r="N35" s="177"/>
      <c r="O35" s="42" t="str">
        <f>Katalog_Gesamt!O35</f>
        <v xml:space="preserve">Die Anforderungen an die Projektorganisation werden verstanden und angewandt. Interne "Best Practice" werden angewandt. Sämtliche Aspekte des Projektmanagement sind dokumentiert und wiederholbar. Die Policies wurden vom Management freigegeben. Ziele und Messgrössen sind bekannt und kommuniziert. </v>
      </c>
      <c r="P35" s="177"/>
      <c r="Q35" s="42" t="str">
        <f>Katalog_Gesamt!Q35</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S35" s="168"/>
      <c r="T35" s="169"/>
      <c r="U35" s="169"/>
      <c r="V35" s="169"/>
      <c r="W35" s="170"/>
      <c r="Y35" s="171"/>
    </row>
    <row r="36" spans="1:25" ht="159.94999999999999" customHeight="1" thickBot="1" x14ac:dyDescent="0.25">
      <c r="A36" s="298"/>
      <c r="B36" s="229">
        <v>26</v>
      </c>
      <c r="C36" s="235" t="str">
        <f>Katalog_Gesamt!C36</f>
        <v>Wie erfolgt während des Projekts ein definiertes Reporting an die Stakeholder?</v>
      </c>
      <c r="D36" s="43" t="str">
        <f>IF(Katalog_Gesamt!D31="x","x","")</f>
        <v/>
      </c>
      <c r="E36" s="43" t="str">
        <f>IF(Katalog_Gesamt!E31="x","x","")</f>
        <v/>
      </c>
      <c r="F36" s="43" t="str">
        <f>IF(Katalog_Gesamt!F31="x","x","")</f>
        <v>x</v>
      </c>
      <c r="G36" s="111" t="str">
        <f>IF(Katalog_Gesamt!G31="x","x","")</f>
        <v>x</v>
      </c>
      <c r="H36" s="17"/>
      <c r="I36" s="42" t="str">
        <f>Katalog_Gesamt!I36</f>
        <v>Es erfolgt kein Reporting während des Projekts. Der Begriff Stakeholder ist nicht bekannt.</v>
      </c>
      <c r="J36" s="177"/>
      <c r="K36" s="42" t="str">
        <f>Katalog_Gesamt!K36</f>
        <v>Stakeholder werden durch den Projektleiter zwar identifiziert aber nicht dokumentiert. Es erfolgt keine proaktive Kommunikation mit den Stakeholder.</v>
      </c>
      <c r="L36" s="177"/>
      <c r="M36" s="42" t="str">
        <f>Katalog_Gesamt!M36</f>
        <v xml:space="preserve">Erste Prozesse und Vorgehensweisen für die Identifikation von Stakeholder sind definiert und dokumentiert. Der Prozess für die Kommunikation gegenüber den Stakeholder ist noch nicht definiert und obliegt dem jeweiligen Projektleiter. </v>
      </c>
      <c r="N36" s="177"/>
      <c r="O36" s="42" t="str">
        <f>Katalog_Gesamt!O36</f>
        <v xml:space="preserve">Die Anforderungen werden umfassend verstanden, reife Kommunikationstechniken gegenüber den Stakeholder werden angewandt und die Kommunikationswerkzeuge sind standardisiert. Sämtliche Aspekte des Kommunikationsprozesses sind dokumentiert und wiederholbar.
</v>
      </c>
      <c r="P36" s="177"/>
      <c r="Q36" s="42" t="str">
        <f>Katalog_Gesamt!Q36</f>
        <v>Ein zukunftsgerichtetes und fortgeschrittenes Verständnis für die Anforderungen sind vorhanden. Es erfolgt eine proaktive Kommunikation unter Verwendung von ausgereiften und integrierten Werkzeugen. Kontinuierliche Verbesserung gehört zum Alltag.</v>
      </c>
      <c r="S36" s="168"/>
      <c r="T36" s="169"/>
      <c r="U36" s="169"/>
      <c r="V36" s="169"/>
      <c r="W36" s="170"/>
      <c r="Y36" s="171"/>
    </row>
    <row r="37" spans="1:25" ht="159.94999999999999" customHeight="1" thickBot="1" x14ac:dyDescent="0.25">
      <c r="A37" s="298"/>
      <c r="B37" s="229">
        <v>27</v>
      </c>
      <c r="C37" s="235" t="str">
        <f>Katalog_Gesamt!C37</f>
        <v>Wie erfolgt während des Projekts und bei Projektende ein Abgleich von Soll- und Istzustand auf den Ebenen Zeit, Geld und Qualität?</v>
      </c>
      <c r="D37" s="43" t="str">
        <f>IF(Katalog_Gesamt!D32="x","x","")</f>
        <v/>
      </c>
      <c r="E37" s="43" t="str">
        <f>IF(Katalog_Gesamt!E32="x","x","")</f>
        <v/>
      </c>
      <c r="F37" s="43" t="str">
        <f>IF(Katalog_Gesamt!F32="x","x","")</f>
        <v>x</v>
      </c>
      <c r="G37" s="111" t="str">
        <f>IF(Katalog_Gesamt!G32="x","x","")</f>
        <v>x</v>
      </c>
      <c r="H37" s="17"/>
      <c r="I37" s="42" t="str">
        <f>Katalog_Gesamt!I37</f>
        <v>Ein Abgleich von Soll und Ist, während des Projekts und nach Projektende, wird nicht durchgeführt.</v>
      </c>
      <c r="J37" s="177"/>
      <c r="K37" s="42" t="str">
        <f>Katalog_Gesamt!K37</f>
        <v>Das Verständnis für einen Soll/Ist-Vergleich nach Projektende ist durchaus vorhanden, wird aber nur selten und mit eher informativem Charakter durchgeführt.</v>
      </c>
      <c r="L37" s="177"/>
      <c r="M37" s="42" t="str">
        <f>Katalog_Gesamt!M37</f>
        <v xml:space="preserve">Einige Ziele und Messgrössen sind definiert, jedoch nicht kommuniziert. Eine Vorgehensweise zur Verwendung und Standardisierung von Prozessen und Werkzeugen zur Automatisierung von Prozessen wurde entwickelt. Zahlen zum Projektstand werden vereinzelt aufbereitet.
 </v>
      </c>
      <c r="N37" s="177"/>
      <c r="O37" s="42" t="str">
        <f>Katalog_Gesamt!O37</f>
        <v>Ziele und Messgrössen sind bekannt und kommuniziert. Interne "Best Practice" werden angewandt. Sämtliche Aspekte der Prozesse sind dokumentiert und wiederholbar. Vorgehensweise für ein einheitliches Projektcontrolling wurde vom Management freigegeben.</v>
      </c>
      <c r="P37" s="177"/>
      <c r="Q37" s="42" t="str">
        <f>Katalog_Gesamt!Q37</f>
        <v>Es besteht eine integriertes System zur Performancemessung,  Abweichungen werden gesamthaft analysiert. Standardisierte Werkzeuge zum Projektcontrolling werden im gesamten Unternehmen eingesetzt.  Kontinuierliche Verbesserung gehört zum Alltag.</v>
      </c>
      <c r="S37" s="168"/>
      <c r="T37" s="169"/>
      <c r="U37" s="169"/>
      <c r="V37" s="169"/>
      <c r="W37" s="170"/>
      <c r="Y37" s="171"/>
    </row>
    <row r="38" spans="1:25" ht="159.94999999999999" customHeight="1" thickBot="1" x14ac:dyDescent="0.25">
      <c r="A38" s="298"/>
      <c r="B38" s="229">
        <v>28</v>
      </c>
      <c r="C38" s="235" t="str">
        <f>Katalog_Gesamt!C38</f>
        <v>Besteht für das IT-Projektportfoliomanagement ein Framework, das die Vorgehensweise und die Dokumentation des Portfoliomanagements entsprechend definiert?</v>
      </c>
      <c r="D38" s="43" t="str">
        <f>IF(Katalog_Gesamt!D33="x","x","")</f>
        <v/>
      </c>
      <c r="E38" s="43" t="str">
        <f>IF(Katalog_Gesamt!E33="x","x","")</f>
        <v/>
      </c>
      <c r="F38" s="43" t="str">
        <f>IF(Katalog_Gesamt!F33="x","x","")</f>
        <v>x</v>
      </c>
      <c r="G38" s="111" t="str">
        <f>IF(Katalog_Gesamt!G33="x","x","")</f>
        <v>x</v>
      </c>
      <c r="H38" s="17"/>
      <c r="I38" s="42" t="str">
        <f>Katalog_Gesamt!I38</f>
        <v>Es existiert kein IT-Projekt- Portfoliomanagement.</v>
      </c>
      <c r="J38" s="177"/>
      <c r="K38" s="42" t="str">
        <f>Katalog_Gesamt!K38</f>
        <v>Das Bewusstsein für einen Handlungsbedarf besteht und wird vom Management kommuniziert. Es besteht keine einheitliche Vorgehensweise für das IT-Projektportfolio-Management.  Jeder Projektleiter führt die Projektbewertung nach eignen Vorstellungen und Zielen durch.</v>
      </c>
      <c r="L38" s="177"/>
      <c r="M38" s="42" t="str">
        <f>Katalog_Gesamt!M38</f>
        <v xml:space="preserve">Erste Prozesse sind definiert und dokumentiert. Eine erste Struktur ist erkennbar, die Prozesse sind teilweise wiederholbar und das Vorgehen dafür ist strukturiert und einheitlich. Erforderliche Skills für das Projektportfolio-Management sind definiert und die Prozesszuständigkeiten sind bekannt. </v>
      </c>
      <c r="N38" s="177"/>
      <c r="O38" s="42" t="str">
        <f>Katalog_Gesamt!O38</f>
        <v xml:space="preserve">Die Anforderungen an das Projektportfolio-Management werden verstanden und angewandt. Interne "Best Practice" werden angewandt. Sämtliche Aspekte des Projektportfolio-Managements sind dokumentiert und wiederholbar. Die Policies wurden vom Management freigegeben. Ziele und Messgrössen sind bekannt und kommuniziert. </v>
      </c>
      <c r="P38" s="177"/>
      <c r="Q38" s="42" t="str">
        <f>Katalog_Gesamt!Q38</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S38" s="168"/>
      <c r="T38" s="169"/>
      <c r="U38" s="169"/>
      <c r="V38" s="169"/>
      <c r="W38" s="170"/>
      <c r="Y38" s="171"/>
    </row>
    <row r="39" spans="1:25" ht="159.94999999999999" customHeight="1" thickBot="1" x14ac:dyDescent="0.25">
      <c r="A39" s="298"/>
      <c r="B39" s="229">
        <v>29</v>
      </c>
      <c r="C39" s="235" t="str">
        <f>Katalog_Gesamt!C39</f>
        <v>Wie wird sichergestellt, dass durch definierte Prozesse für das Projektportfoliomanagement, Projekte bewertet und anschliessend mit der Unternehmens- oder IT-Strategie abgestimmt werden?</v>
      </c>
      <c r="D39" s="64" t="str">
        <f>IF(Katalog_Gesamt!D34="x","x","")</f>
        <v/>
      </c>
      <c r="E39" s="64" t="str">
        <f>IF(Katalog_Gesamt!E34="x","x","")</f>
        <v/>
      </c>
      <c r="F39" s="64" t="str">
        <f>IF(Katalog_Gesamt!F34="x","x","")</f>
        <v>x</v>
      </c>
      <c r="G39" s="112" t="str">
        <f>IF(Katalog_Gesamt!G34="x","x","")</f>
        <v>x</v>
      </c>
      <c r="H39" s="17"/>
      <c r="I39" s="42" t="str">
        <f>Katalog_Gesamt!I39</f>
        <v>Eine Abstimmung von Projekten mit der IT-Strategie oder Unternehmensstrategie wird nicht durchgeführt.</v>
      </c>
      <c r="J39" s="177"/>
      <c r="K39" s="42" t="str">
        <f>Katalog_Gesamt!K39</f>
        <v>Eine Abstimmung der Projekte mit der entsprechenden IT- oder Unternehmensstrategie wird für vereinzelte Projekte durchgeführt. Es bestehen keine klaren Ziele für ein Projektportfolio-Management und die Zuständigkeiten und Aufgaben sind eher unklar</v>
      </c>
      <c r="L39" s="177"/>
      <c r="M39" s="42" t="str">
        <f>Katalog_Gesamt!M39</f>
        <v>Verwendung von "Good Practice" entwickelt sich. Erste Prozesse und Policies für Bewertung von Projekte sind definiert und dokumentiert. Erste Formen einer Struktur sind vorhanden. Sie sind  teilweise wiederholbar. Es besteht ein methodisches, strukturiertes und einheitliches Vorgehen. Die Basis für die Errechnung einer Projektkennzahl ist vorhanden.</v>
      </c>
      <c r="N39" s="177"/>
      <c r="O39" s="42" t="str">
        <f>Katalog_Gesamt!O39</f>
        <v>Interne "Best Practice" werden angewandt. Sämtliche Aspekte der Prozesse sind dokumentiert und wiederholbar. Policies wurden vom Management freigegeben. Erste Standards für eine Weiterentwicklung sind definiert. Die Projektkennzahl ist definiert und dient als Standard innerhalb des gesamten Unternehmens. Ziele und Messgrössen sind bekannt und kommuniziert.</v>
      </c>
      <c r="P39" s="177"/>
      <c r="Q39" s="42" t="str">
        <f>Katalog_Gesamt!Q39</f>
        <v xml:space="preserve">Zukunftsgerichtetes und fortgeschrittenes Verständnis für die Anforderungen sind vorhanden. Es besteht eine integriertes System zur Performancemessung, welche IT-Ziele mit Unternehmenszielen durch die IT-Balanced-Scorecard verbindet. Abweichungen werden gesamthaft analysiert. Kontinuierliche Verbesserung gehört zum Alltag. </v>
      </c>
      <c r="S39" s="168"/>
      <c r="T39" s="169"/>
      <c r="U39" s="169"/>
      <c r="V39" s="169"/>
      <c r="W39" s="170"/>
      <c r="Y39" s="171"/>
    </row>
    <row r="40" spans="1:25" x14ac:dyDescent="0.2">
      <c r="Y40" s="39"/>
    </row>
    <row r="50" spans="1:23" ht="15" customHeight="1" x14ac:dyDescent="0.2">
      <c r="A50" s="37"/>
      <c r="C50" s="37"/>
      <c r="D50" s="37"/>
      <c r="E50" s="37"/>
      <c r="F50" s="37"/>
      <c r="G50" s="37"/>
      <c r="I50" s="37"/>
      <c r="J50" s="74"/>
      <c r="K50" s="37"/>
      <c r="L50" s="74"/>
      <c r="M50" s="37"/>
      <c r="N50" s="74"/>
      <c r="O50" s="37"/>
      <c r="P50" s="74"/>
      <c r="Q50" s="37"/>
      <c r="S50" s="37"/>
      <c r="T50" s="37"/>
      <c r="U50" s="37"/>
      <c r="V50" s="37"/>
      <c r="W50" s="37"/>
    </row>
    <row r="51" spans="1:23" ht="15" customHeight="1" x14ac:dyDescent="0.2">
      <c r="A51" s="37"/>
      <c r="C51" s="37"/>
      <c r="D51" s="37"/>
      <c r="E51" s="37"/>
      <c r="F51" s="37"/>
      <c r="G51" s="37"/>
      <c r="I51" s="37"/>
      <c r="J51" s="74"/>
      <c r="K51" s="37"/>
      <c r="L51" s="74"/>
      <c r="M51" s="37"/>
      <c r="N51" s="74"/>
      <c r="O51" s="37"/>
      <c r="P51" s="74"/>
      <c r="Q51" s="37"/>
      <c r="S51" s="37"/>
      <c r="T51" s="37"/>
      <c r="U51" s="37"/>
      <c r="V51" s="37"/>
      <c r="W51" s="37"/>
    </row>
  </sheetData>
  <sheetProtection sheet="1" objects="1" scenarios="1" selectLockedCells="1"/>
  <autoFilter ref="D10:G39"/>
  <mergeCells count="7">
    <mergeCell ref="B2:C2"/>
    <mergeCell ref="A18:A22"/>
    <mergeCell ref="A23:A34"/>
    <mergeCell ref="A35:A39"/>
    <mergeCell ref="S9:W9"/>
    <mergeCell ref="D9:G9"/>
    <mergeCell ref="A11:A17"/>
  </mergeCells>
  <hyperlinks>
    <hyperlink ref="B2:C2" location="Inhaltsverzeichnis!A1" display="zurück zu Inhaltsverzeichnis"/>
  </hyperlinks>
  <pageMargins left="0.74803149606299213" right="0.70866141732283472" top="0.59055118110236227" bottom="0.47244094488188981" header="0.27559055118110237" footer="0.27559055118110237"/>
  <pageSetup paperSize="8" scale="59" fitToHeight="0" orientation="landscape" r:id="rId1"/>
  <headerFooter>
    <oddFooter>&amp;L&amp;9BSG Unternehmensberatung&amp;C&amp;9Seite &amp;P / &amp;N&amp;R&amp;9&amp;F / &amp;A</oddFooter>
  </headerFooter>
  <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1"/>
  <sheetViews>
    <sheetView showGridLines="0" zoomScaleNormal="100" workbookViewId="0">
      <selection activeCell="B2" sqref="B2:C2"/>
    </sheetView>
  </sheetViews>
  <sheetFormatPr defaultColWidth="11.5546875" defaultRowHeight="15" x14ac:dyDescent="0.2"/>
  <cols>
    <col min="1" max="1" width="3.77734375" style="50" customWidth="1"/>
    <col min="2" max="2" width="3.88671875" style="37" customWidth="1"/>
    <col min="3" max="3" width="27.77734375" style="38" customWidth="1"/>
    <col min="4" max="4" width="1" style="37" customWidth="1"/>
    <col min="5" max="5" width="30.44140625" style="39" customWidth="1"/>
    <col min="6" max="6" width="1" style="174" customWidth="1"/>
    <col min="7" max="7" width="30.44140625" style="39" customWidth="1"/>
    <col min="8" max="8" width="1" style="174" customWidth="1"/>
    <col min="9" max="9" width="30.44140625" style="39" customWidth="1"/>
    <col min="10" max="10" width="1" style="174" customWidth="1"/>
    <col min="11" max="11" width="30.44140625" style="39" customWidth="1"/>
    <col min="12" max="12" width="1" style="174" customWidth="1"/>
    <col min="13" max="13" width="30.44140625" style="39" customWidth="1"/>
    <col min="14" max="14" width="1" style="37" customWidth="1"/>
    <col min="15" max="19" width="3" style="20" customWidth="1"/>
    <col min="20" max="20" width="1" style="37" customWidth="1"/>
    <col min="21" max="21" width="41.109375" style="37" customWidth="1"/>
    <col min="22" max="16384" width="11.5546875" style="37"/>
  </cols>
  <sheetData>
    <row r="1" spans="1:21" ht="15" customHeight="1" x14ac:dyDescent="0.2"/>
    <row r="2" spans="1:21" s="118" customFormat="1" ht="15" customHeight="1" x14ac:dyDescent="0.2">
      <c r="B2" s="276" t="s">
        <v>317</v>
      </c>
      <c r="C2" s="276"/>
      <c r="E2" s="138"/>
      <c r="F2" s="180"/>
      <c r="G2" s="138"/>
      <c r="H2" s="180"/>
      <c r="I2" s="138"/>
      <c r="J2" s="180"/>
      <c r="K2" s="138"/>
      <c r="L2" s="180"/>
      <c r="M2" s="138"/>
      <c r="O2" s="18"/>
      <c r="P2" s="18"/>
      <c r="Q2" s="18"/>
      <c r="R2" s="18"/>
      <c r="S2" s="18"/>
    </row>
    <row r="3" spans="1:21" ht="15" customHeight="1" x14ac:dyDescent="0.2"/>
    <row r="4" spans="1:21" ht="15" customHeight="1" x14ac:dyDescent="0.2"/>
    <row r="5" spans="1:21" ht="15" customHeight="1" x14ac:dyDescent="0.2"/>
    <row r="6" spans="1:21" ht="20.25" x14ac:dyDescent="0.3">
      <c r="B6" s="119" t="s">
        <v>170</v>
      </c>
    </row>
    <row r="7" spans="1:21" ht="15" customHeight="1" x14ac:dyDescent="0.2"/>
    <row r="8" spans="1:21" ht="15" customHeight="1" thickBot="1" x14ac:dyDescent="0.25"/>
    <row r="9" spans="1:21" s="124" customFormat="1" ht="42.95" customHeight="1" thickBot="1" x14ac:dyDescent="0.25">
      <c r="A9" s="125"/>
      <c r="B9" s="103" t="s">
        <v>315</v>
      </c>
      <c r="C9" s="122" t="s">
        <v>0</v>
      </c>
      <c r="E9" s="126" t="s">
        <v>154</v>
      </c>
      <c r="F9" s="175"/>
      <c r="G9" s="126" t="s">
        <v>4</v>
      </c>
      <c r="H9" s="175"/>
      <c r="I9" s="126" t="s">
        <v>5</v>
      </c>
      <c r="J9" s="175"/>
      <c r="K9" s="126" t="s">
        <v>6</v>
      </c>
      <c r="L9" s="175"/>
      <c r="M9" s="126" t="s">
        <v>155</v>
      </c>
      <c r="O9" s="299" t="s">
        <v>9</v>
      </c>
      <c r="P9" s="300"/>
      <c r="Q9" s="300"/>
      <c r="R9" s="300"/>
      <c r="S9" s="301"/>
      <c r="U9" s="126" t="s">
        <v>108</v>
      </c>
    </row>
    <row r="10" spans="1:21" ht="17.850000000000001" customHeight="1" thickBot="1" x14ac:dyDescent="0.25">
      <c r="A10" s="51"/>
      <c r="B10" s="129"/>
      <c r="C10" s="130"/>
      <c r="E10" s="26" t="s">
        <v>14</v>
      </c>
      <c r="F10" s="176"/>
      <c r="G10" s="26" t="s">
        <v>15</v>
      </c>
      <c r="H10" s="176"/>
      <c r="I10" s="26" t="s">
        <v>16</v>
      </c>
      <c r="J10" s="176"/>
      <c r="K10" s="26" t="s">
        <v>22</v>
      </c>
      <c r="L10" s="176"/>
      <c r="M10" s="26" t="s">
        <v>17</v>
      </c>
      <c r="O10" s="113">
        <v>1</v>
      </c>
      <c r="P10" s="114">
        <v>2</v>
      </c>
      <c r="Q10" s="114">
        <v>3</v>
      </c>
      <c r="R10" s="114">
        <v>4</v>
      </c>
      <c r="S10" s="115">
        <v>5</v>
      </c>
      <c r="U10" s="26"/>
    </row>
    <row r="11" spans="1:21" ht="255.75" thickBot="1" x14ac:dyDescent="0.25">
      <c r="A11" s="317" t="s">
        <v>167</v>
      </c>
      <c r="B11" s="236">
        <v>1</v>
      </c>
      <c r="C11" s="237"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E11" s="42" t="str">
        <f>Katalog_Gesamt!I11</f>
        <v>Es existiert keine IT-Strategie und es erfolgt dadurch kein Abgleich der Unternehmensstrategie.</v>
      </c>
      <c r="G11" s="42" t="str">
        <f>Katalog_Gesamt!K11</f>
        <v xml:space="preserve">Das Bewusstsein für die Entwicklung einer IT-Strategie ist durchaus vorhanden, jedoch wurde noch nichts schriftlich festgehalten. Es bestehen immer wieder ad hoc Bemühungen, um ein Abgleich der IT- mit der  Unternehmensstrategie herzustellen
Die IT-Leitung ist weder direkt noch indirekt in der Geschäftsleitung vertreten. In unregelmässigen Abständen findet ein Austausch mit der Geschäftsleitung statt.
Aufgaben und Rollen innerhalb der Informatik sind nicht vorhanden. 
 </v>
      </c>
      <c r="I11" s="42" t="str">
        <f>Katalog_Gesamt!M11</f>
        <v>Eine IT-Strategie wurde einmalig für die Unternehmung schriftlich definiert, das Bewusstsein für die Notwendigkeit besteht und wird klar kommuniziert. Bei Bedarf werden Teile der IT-Strategie mit der Unternehmensstrategie abgeglichen.
Die Informatik ist innerhalb der Unternehmung über in Geschäftsleitung vertreten. In der Regel berichtet der IT-Leiter einem kaufmännischen Leiter oder dem CFO.
Ein Verständnis für Zuständigkeiten und 
Rollen ist vorhanden. Es sind bereits ersten Organisationsstrukturen vorhanden.</v>
      </c>
      <c r="K11" s="42" t="str">
        <f>Katalog_Gesamt!O11</f>
        <v xml:space="preserve">Eine IT-Strategie wurde schriftlich definiert und wird bei Bedarf angepasst. Der Aufbau sowie die Struktur der IT-Strategie wurde schriftlich definiert. Ein interner Prozess für einen regelmässigen Abgleich der IT- mit der Unternehmensstrategie wurde definiert. 
Die Informatikleitung ist in einem entscheidungsfähigen Gremium oder einem Ausschuss einsässig. Sie kann auf Augenhöhe mit der Geschäftsleitung kommunizieren.
Innerhalb der IT-bezogenen Organisationsstruktur sind Fokus, Rollen und Zuständigkeiten der einzelnen Funktionen definiert.
</v>
      </c>
      <c r="M11" s="42" t="str">
        <f>Katalog_Gesamt!Q11</f>
        <v xml:space="preserve">Die IT-Strategie wird nach einem definierten Prozess entwickelt, regelmässig überarbeitet und kommuniziert. Der Abgleich der IT- mit der Unternehmensstrategie ist ein elementarer Bestandteil der Unternehmensentwicklung und erfolgt regelmässig nach einem definierten Prozess.
Der IT-Leiter oder CIO ist Mitglieder der Geschäftsletung und berichtet in seiner Funktion auch direkt dem Vorstand.
Innerhalb der IT-bezogenen Organisationsstruktur sind Fokus, Rollen und Zustandigkeiten der einzelnen Funktionen definiert. Sie werden in regelmässigen Abständen überprüft und entsprechend angepasst.
</v>
      </c>
      <c r="O11" s="168"/>
      <c r="P11" s="169"/>
      <c r="Q11" s="169"/>
      <c r="R11" s="169"/>
      <c r="S11" s="170"/>
      <c r="U11" s="171"/>
    </row>
    <row r="12" spans="1:21" ht="90" thickBot="1" x14ac:dyDescent="0.25">
      <c r="A12" s="317"/>
      <c r="B12" s="236">
        <v>4</v>
      </c>
      <c r="C12" s="237" t="s">
        <v>101</v>
      </c>
      <c r="E12" s="42" t="s">
        <v>36</v>
      </c>
      <c r="G12" s="42" t="s">
        <v>37</v>
      </c>
      <c r="I12" s="42" t="s">
        <v>76</v>
      </c>
      <c r="K12" s="42" t="s">
        <v>77</v>
      </c>
      <c r="M12" s="42" t="s">
        <v>157</v>
      </c>
      <c r="O12" s="168"/>
      <c r="P12" s="169"/>
      <c r="Q12" s="169"/>
      <c r="R12" s="169"/>
      <c r="S12" s="170"/>
      <c r="U12" s="171"/>
    </row>
    <row r="13" spans="1:21" ht="128.25" thickBot="1" x14ac:dyDescent="0.25">
      <c r="A13" s="317"/>
      <c r="B13" s="236">
        <v>5</v>
      </c>
      <c r="C13" s="237" t="s">
        <v>60</v>
      </c>
      <c r="E13" s="42" t="s">
        <v>25</v>
      </c>
      <c r="G13" s="42" t="s">
        <v>38</v>
      </c>
      <c r="I13" s="42" t="s">
        <v>39</v>
      </c>
      <c r="K13" s="42" t="s">
        <v>40</v>
      </c>
      <c r="M13" s="42" t="s">
        <v>42</v>
      </c>
      <c r="O13" s="168"/>
      <c r="P13" s="169"/>
      <c r="Q13" s="169"/>
      <c r="R13" s="169"/>
      <c r="S13" s="170"/>
      <c r="U13" s="171"/>
    </row>
    <row r="14" spans="1:21" ht="77.25" thickBot="1" x14ac:dyDescent="0.25">
      <c r="A14" s="317"/>
      <c r="B14" s="236">
        <v>9</v>
      </c>
      <c r="C14" s="237" t="s">
        <v>61</v>
      </c>
      <c r="E14" s="42" t="s">
        <v>44</v>
      </c>
      <c r="G14" s="42" t="s">
        <v>45</v>
      </c>
      <c r="I14" s="42" t="s">
        <v>46</v>
      </c>
      <c r="K14" s="42" t="s">
        <v>78</v>
      </c>
      <c r="M14" s="42" t="s">
        <v>32</v>
      </c>
      <c r="O14" s="168"/>
      <c r="P14" s="169"/>
      <c r="Q14" s="169"/>
      <c r="R14" s="169"/>
      <c r="S14" s="170"/>
      <c r="U14" s="171"/>
    </row>
    <row r="15" spans="1:21" ht="90" thickBot="1" x14ac:dyDescent="0.25">
      <c r="A15" s="317"/>
      <c r="B15" s="236">
        <v>12</v>
      </c>
      <c r="C15" s="237" t="s">
        <v>63</v>
      </c>
      <c r="E15" s="42" t="s">
        <v>48</v>
      </c>
      <c r="G15" s="42" t="s">
        <v>49</v>
      </c>
      <c r="I15" s="42" t="s">
        <v>79</v>
      </c>
      <c r="K15" s="42" t="s">
        <v>80</v>
      </c>
      <c r="M15" s="42" t="s">
        <v>81</v>
      </c>
      <c r="O15" s="168"/>
      <c r="P15" s="169"/>
      <c r="Q15" s="169"/>
      <c r="R15" s="169"/>
      <c r="S15" s="170"/>
      <c r="U15" s="171"/>
    </row>
    <row r="16" spans="1:21" ht="115.5" thickBot="1" x14ac:dyDescent="0.25">
      <c r="A16" s="317"/>
      <c r="B16" s="236">
        <v>26</v>
      </c>
      <c r="C16" s="237" t="s">
        <v>74</v>
      </c>
      <c r="E16" s="42" t="s">
        <v>27</v>
      </c>
      <c r="G16" s="42" t="s">
        <v>94</v>
      </c>
      <c r="I16" s="42" t="s">
        <v>95</v>
      </c>
      <c r="K16" s="42" t="s">
        <v>118</v>
      </c>
      <c r="M16" s="42" t="s">
        <v>57</v>
      </c>
      <c r="O16" s="168"/>
      <c r="P16" s="169"/>
      <c r="Q16" s="169"/>
      <c r="R16" s="169"/>
      <c r="S16" s="170"/>
      <c r="U16" s="171"/>
    </row>
    <row r="17" spans="1:21" ht="383.25" thickBot="1" x14ac:dyDescent="0.25">
      <c r="A17" s="318" t="s">
        <v>168</v>
      </c>
      <c r="B17" s="238">
        <v>2</v>
      </c>
      <c r="C17" s="239" t="str">
        <f>Katalog_Gesamt!C12</f>
        <v>Wie werden die, durch die Informatik entstehenden Kosten geplant, budgetiert, verrechnet und kontrolliert.</v>
      </c>
      <c r="E17" s="42" t="str">
        <f>Katalog_Gesamt!I12</f>
        <v xml:space="preserve">Es erfolgt keine Verrechnung der IT-Kosten. </v>
      </c>
      <c r="G17" s="42" t="str">
        <f>Katalog_Gesamt!K12</f>
        <v xml:space="preserve">Ein IT-Budget ist vorhanden, es ist jedoch nicht mit dem Unternehmensbudget abgestimmt. Es erfolgt keine regelmässige Kontrolle und Anpassung des Budgets. Das erstellte Budget ist nicht geeignet um, mittelfristige Planungen zu erstellen.
Kosten für IT-Leistungen werden nicht erfasst und auch nicht verrechnet.  </v>
      </c>
      <c r="I17" s="42" t="str">
        <f>Katalog_Gesamt!M12</f>
        <v>Ein Verantwortlicher für das Managen von Kosten und Budget inkl. Stellvertreter ist benannt. 
Ein formelles IT-Budget ist implementiert, in dem sämtliche zu erwarteten IT-Kosten für gestützte Projekte, Programme, IT-Services enthalten sind, die durch Strategie und Portfolios vorgegeben sind.  
Alle Aufgaben (Aufwand, Investition) müssen einem Produkt zugewiesen werden können. Jedes IT-Produkt muss einen Preis haben. 
Der Kunde wird über IT-Kosten und IT-Services mittels Produktkatalog informiert.</v>
      </c>
      <c r="K17" s="42" t="str">
        <f>Katalog_Gesamt!O12</f>
        <v xml:space="preserve">Alle Prozesse für die Budgetierung, Leistungsverrechnung und Kostenermittlung sind eindeutig dokumentiert. 
Das IT-Budget ist zu definieren, pflegen und zu kommunizieren. Im Budget sind alle zugesagten und derzeitigen Aufwendungen erfasst. Hierunter fallen auch IT-Projekte und IT-Investitionen sowie Einsatz und Pflege von Betriebsmittel- und Serviceportfolios. 
Es wird sichergestellt, dass alle IT-Mitarbeiter regelmässig und zeitnah ihre Leistungen erfassen. Es erfolgt eine regelmässige Leistungsverrechnung an die Kunden. Der Kunde wird regelmässig über die verrechnete Leistung, in Form einer beschriebenen Rechnungsauskunft, informiert. 
Sämtliche Aufwands- und Investitionsanträge sind regelmässig zu prüfen. Es muss sichergestellt werden, dass alle vorgegebenen Budgetwerte eingehalten werden.
Für die Berechnung von Business Cases werden vereinzelt definierte IT-Kosten/Nutzerwartungen errechnet.
</v>
      </c>
      <c r="M17" s="42" t="str">
        <f>Katalog_Gesamt!Q12</f>
        <v xml:space="preserve">Es ist die Effektivität der unterschiedlichen Aspekte der Budgetierung zu überwachen. Hierbei sind die Ergebnisse dieser Überwachung heranzuziehen, um weitere Verbesserungen zu implementieren und sicherzustellen, dass künftige Budgets genauer, zuverlässiger und kosteneffektiver sind.
Ein Controlling-Bericht zur Prüfung der Einhaltung der Planwerte ist etabliert. 
Die Verrechnung der erbrachten IT-Leistungen aus den Bereichen IT-Service, IT-ServiceDesk, IT-Betrieb und Projekte wird vollautomatisiert durchgeführt.
Für die Bewertung innerhalb des IT-Portfolio Managements werden Kennzahlen (ROI) von IT-Services herangezogen.
Alle Business Cases für Investitionen sind klar mit definierten IT-Kosten/Nutzenerwartungen versehen. </v>
      </c>
      <c r="O17" s="168"/>
      <c r="P17" s="169"/>
      <c r="Q17" s="169"/>
      <c r="R17" s="169"/>
      <c r="S17" s="170"/>
      <c r="U17" s="171"/>
    </row>
    <row r="18" spans="1:21" ht="179.25" thickBot="1" x14ac:dyDescent="0.25">
      <c r="A18" s="318"/>
      <c r="B18" s="238">
        <v>3</v>
      </c>
      <c r="C18" s="239"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E18" s="42" t="str">
        <f>Katalog_Gesamt!I13</f>
        <v>Es besteht keine Auflistung von IT-  Risiken, ein Risikobewusstsein ist nicht vorhanden.
Es bestehen keinerlei Absprachen über den Umgang mit Risiken.</v>
      </c>
      <c r="G18" s="42" t="str">
        <f>Katalog_Gesamt!K13</f>
        <v xml:space="preserve">Es wurden schon vereinzelte IT- Risiken identifiziert, jedoch nur lückenhaft dokumentiert. Ebenso wurde versucht, diese Risiken zu bewerten, jedoch fehlte es an der methodischen Vorgehensweise.
Es besteht eine lose Definition von Seiten der Unternehmensleitung über die Art und Ausprägung der Risiken. </v>
      </c>
      <c r="I18" s="42" t="str">
        <f>Katalog_Gesamt!M13</f>
        <v>Es wurde bereits eine Vorgehensweise zur Erfassung von Risiken entwickelt. Die IT-Risiken sind für die Hauptbereiche dokumentiert und eine Bewertung wurde anhand einer vorgängig definierten Kennzahl errechnet. Es wird aktiv begonnen, Skills und das Know-How intern aufzubauen. 
Es besteht eine mündliche Definition über die Arten der Risiken, die von der GL nicht akzeptiert werden.</v>
      </c>
      <c r="K18" s="42" t="str">
        <f>Katalog_Gesamt!O13</f>
        <v>Es besteht eine vollständige Auflistung aller IT-Risiken und die Zuweisung zu einem Risikoeigner. Ein Prozess für  standardmässigen Risikoabgleich wurde schriftlich festgehalten. Es besteht eine definierte Vorgehensweise, um Risiken zu bewerten und einer Risikomatrix zuzuordnen.
Die Rahmenbedingungen bezugnehmend der IT-Risiken wurden mit der GL abgestimmt und schriftlich festgehalten.</v>
      </c>
      <c r="M18" s="42" t="str">
        <f>Katalog_Gesamt!Q13</f>
        <v xml:space="preserve">Die aufgelisteten IT-Risiken werden in einem definierten Prozess spwoe in einer Risikomatrix aufgenommen und regelmässig einem Review unterzogen. Die IT-Risiken werden in einem definierten Prozess regelmässig neu bewertet und je nach Einfluss auf das Gesamtunternehmen kategorisiert.
Im Rahmen eines unternehmensweiten Risk- Frameworks wurden die Grenzen und die Riskofreudigkeit des Unternehmens definiert und auf die IT-Risiken abgestimmt.  
</v>
      </c>
      <c r="O18" s="168"/>
      <c r="P18" s="169"/>
      <c r="Q18" s="169"/>
      <c r="R18" s="169"/>
      <c r="S18" s="170"/>
      <c r="U18" s="171"/>
    </row>
    <row r="19" spans="1:21" ht="192" thickBot="1" x14ac:dyDescent="0.25">
      <c r="A19" s="318"/>
      <c r="B19" s="238">
        <v>7</v>
      </c>
      <c r="C19" s="239" t="s">
        <v>150</v>
      </c>
      <c r="E19" s="42" t="s">
        <v>156</v>
      </c>
      <c r="G19" s="42" t="s">
        <v>151</v>
      </c>
      <c r="I19" s="42" t="s">
        <v>115</v>
      </c>
      <c r="K19" s="42" t="s">
        <v>152</v>
      </c>
      <c r="M19" s="42" t="s">
        <v>153</v>
      </c>
      <c r="O19" s="168"/>
      <c r="P19" s="169"/>
      <c r="Q19" s="169"/>
      <c r="R19" s="169"/>
      <c r="S19" s="170"/>
      <c r="U19" s="171"/>
    </row>
    <row r="20" spans="1:21" ht="243" thickBot="1" x14ac:dyDescent="0.25">
      <c r="A20" s="318"/>
      <c r="B20" s="238">
        <v>8</v>
      </c>
      <c r="C20" s="239" t="s">
        <v>149</v>
      </c>
      <c r="E20" s="42" t="s">
        <v>43</v>
      </c>
      <c r="G20" s="42" t="s">
        <v>109</v>
      </c>
      <c r="I20" s="42" t="s">
        <v>110</v>
      </c>
      <c r="K20" s="42" t="s">
        <v>111</v>
      </c>
      <c r="M20" s="42" t="s">
        <v>114</v>
      </c>
      <c r="O20" s="168"/>
      <c r="P20" s="169"/>
      <c r="Q20" s="169"/>
      <c r="R20" s="169"/>
      <c r="S20" s="170"/>
      <c r="U20" s="171"/>
    </row>
    <row r="21" spans="1:21" ht="281.25" thickBot="1" x14ac:dyDescent="0.25">
      <c r="A21" s="319" t="s">
        <v>169</v>
      </c>
      <c r="B21" s="240">
        <v>6</v>
      </c>
      <c r="C21" s="95"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E21" s="42" t="str">
        <f>Katalog_Gesamt!I16</f>
        <v xml:space="preserve"> Es besteht kein Prozess für das Management der Compliance. Der Einsatz dieser Prozesse wird als nicht relevant betrachtet.</v>
      </c>
      <c r="G21" s="42" t="str">
        <f>Katalog_Gesamt!K16</f>
        <v xml:space="preserve">Der Unternehmensleitung und der IT ist durchaus bewusst, dass gewisse rechtliche Voraussetzungen notwendig sind, um einen rechtskonformen Betrieb der IT realisieren zu können. 
Ein Bewusstsein für regulatorische Anforderungen, vertragliche und rechtliche Compliance - Anforderungen mit Einfluss auf das Unternehmen - ist vorhanden. Informelle Prozesse zur Aufrechterhaltung der Compliance werden befolgt. 
</v>
      </c>
      <c r="I21" s="42" t="str">
        <f>Katalog_Gesamt!M16</f>
        <v xml:space="preserve">Erste Regularien wurden identifiziert und nach Rechtsverbindlichkeit und Rechtskraft in eine Matrix eingetragen.
Ein Bewusstsein für die Notwendigkeit, externe Anforderungen zu erfüllen ist vorhanden. In Bereichen, in denen Compliance eine periodisch wiederkehrende Anforderung darstellt - wie finanz- oder datenschutzrechtliche Gesetzgebung -, wurden individuelle Compliance-Verfahren entwickelt, welche auf jährlicher Basis befolgt werden. 
</v>
      </c>
      <c r="K21" s="42" t="str">
        <f>Katalog_Gesamt!O16</f>
        <v xml:space="preserve">Regularien werden, unterstützt von einem definierten Prozess, zusammengetragen, entsprechenden IT-Prozesse und Systeme zugewiesen und bewertet.
Erste Richtlinien, Verfahren und Prozesse sind entwickelt, dokumentiert und kommuniziert worden. Um die Einhaltung von Richtlinien und vertraglicher Verpflichtungen sicherzustellen, werden die Prozesse rudimentär überwacht. Standard-Verträge und Rechtswege zur Minimierung von Risiken, welche sich aus den vertraglichen Haftungspflichten ergeben, sind vorhanden
</v>
      </c>
      <c r="M21" s="42" t="str">
        <f>Katalog_Gesamt!Q16</f>
        <v xml:space="preserve">Über einen definierten Prozess werden die Reguarien, die das Unternehmen betreffen,  regelmässig zusammengetragen und mit einem Gremium bewertet. Das Risiko bei Nichteinhaltung wurde exakt beziffert und kann somit detailliert abgeschätzt werden. Durch diese Risikoabschätzung können exakte nachfolgende Massnahmen getroffen werden.
Auf allen Ebenen besteht ein umfassendes Verständnis für Sachverhalte und Gefahren in Zusammenhang mit externen Anforderungen sowie die Notwendigkeit, Compliance sicherzustellen. Die Mitarbeiter werden entsprechend geschult, damit sie ihrer Compliance - Verpflichtung bewusst sind. Verantwortlichkeiten und Prozesse sind klar und werden regelmässig in einem Review sichergestellt.   
      </v>
      </c>
      <c r="O21" s="168"/>
      <c r="P21" s="169"/>
      <c r="Q21" s="169"/>
      <c r="R21" s="169"/>
      <c r="S21" s="170"/>
      <c r="U21" s="171"/>
    </row>
    <row r="22" spans="1:21" customFormat="1" ht="102.75" thickBot="1" x14ac:dyDescent="0.25">
      <c r="A22" s="319"/>
      <c r="B22" s="240">
        <v>10</v>
      </c>
      <c r="C22" s="95" t="str">
        <f>Katalog_Gesamt!C20</f>
        <v>Werden IT-Prozesse definiert und wie werden die entwickelten Prozesse entsprechend dokumentiert?</v>
      </c>
      <c r="E22" s="42" t="str">
        <f>Katalog_Gesamt!I20</f>
        <v>Es sind keine IT-Prozesse vorhanden oder dokumentiert.</v>
      </c>
      <c r="F22" s="177"/>
      <c r="G22" s="42" t="str">
        <f>Katalog_Gesamt!K20</f>
        <v>Ähnliche und allgemeine Prozesse entwickeln sich, jedoch eher nach einem eher intuitiven Charakter und sind nur vereinzelt wiederholbar.</v>
      </c>
      <c r="H22" s="177"/>
      <c r="I22" s="42" t="str">
        <f>Katalog_Gesamt!M20</f>
        <v>Verwendung "Good Practice" entwickelt sich. Erste Prozesse sind definiert und dokumentiert. Prozesszuständigkeiten und Verantwortlichkeiten sind definiert und Prozesseigner wurden festgelegt.</v>
      </c>
      <c r="J22" s="177"/>
      <c r="K22" s="42" t="str">
        <f>Katalog_Gesamt!O20</f>
        <v xml:space="preserve">Interne "Best Practice" werden angewendet. Sämtliche Aspekte der Prozesse sind dokumentiert und wiederholbar. Prozesszuständigkeiten und Verantwortlichkeiten sind anerkannt und arbeiten so, dass der Prozesseigner seine Verantwortung erfüllen kann. </v>
      </c>
      <c r="L22" s="177"/>
      <c r="M22" s="42" t="str">
        <f>Katalog_Gesamt!Q20</f>
        <v>Externe "Best Practice" Verfahren werden angewandt. Die Prozessdokumentation wurde automatisiert und Workflows entwickelt. IT-Prozesse und Verfahren sind integriert und ermöglichen ein vollständiges Management und Verbesserung. Prozesseigner sind befähigt, Entscheidungen zu treffen und Massnahmen zu ergreifen.</v>
      </c>
      <c r="O22" s="168"/>
      <c r="P22" s="169"/>
      <c r="Q22" s="169"/>
      <c r="R22" s="169"/>
      <c r="S22" s="170"/>
      <c r="U22" s="171"/>
    </row>
    <row r="23" spans="1:21" customFormat="1" ht="115.5" thickBot="1" x14ac:dyDescent="0.25">
      <c r="A23" s="319"/>
      <c r="B23" s="240">
        <v>11</v>
      </c>
      <c r="C23" s="95" t="str">
        <f>Katalog_Gesamt!C21</f>
        <v>Wie werden standardisierte Support-Prozesse verwendet? Wurde für den Kundensupport ein Service-Desk eingerichtet?</v>
      </c>
      <c r="E23" s="42" t="str">
        <f>Katalog_Gesamt!I21</f>
        <v>Es existieren keine definierten Support-Prozesse.</v>
      </c>
      <c r="F23" s="177"/>
      <c r="G23" s="42" t="str">
        <f>Katalog_Gesamt!K21</f>
        <v xml:space="preserve">Das Bewusstsein für die Definition eines standardisierten Prozesses für den Support besteht. Es wird versucht, Support-Anliegen der Mitarbeiter zentralisiert zu bearbeiten. </v>
      </c>
      <c r="H23" s="177"/>
      <c r="I23" s="42" t="str">
        <f>Katalog_Gesamt!M21</f>
        <v>Ein Incident Prozess nach ITIL wurde realisiert und ein Verantwortlicher benannt. Informationen zu einer Supportanfragen werden schriftlich festgehalten und es wurde für die Mitarbeiter ein zentraler Anlaufpunkt für IT-Anliegen realisiert.</v>
      </c>
      <c r="J23" s="177"/>
      <c r="K23" s="42" t="str">
        <f>Katalog_Gesamt!O21</f>
        <v>Rollen und Zuständigkeiten sind definiert. Die Kommunikation wird zielgerichteter. Es wird ein Tool für  das Incident Management und Problem Management verwendet. Über einen ServiceDesk wird ein SPOC (Single Point of Contact) realisiert. Es werden in unregelmässigen Abständen Kennzahlen ermittelt.</v>
      </c>
      <c r="L23" s="177"/>
      <c r="M23" s="42" t="str">
        <f>Katalog_Gesamt!Q21</f>
        <v xml:space="preserve">Incident und Problem Management Prozesse werden nach dem ITIL Framework realisiert. Entsprechende ITIL-Manager für die Bereiche sind definiert und haben die Befähigung, entsprechende Massnahmen einzuleiten. Prozesse werden innerhalb eines Tools abgewickelt und vollständig überwacht In regelmässigen Abständen werden die Prozesse überprüft und verbessert. </v>
      </c>
      <c r="O23" s="168"/>
      <c r="P23" s="169"/>
      <c r="Q23" s="169"/>
      <c r="R23" s="169"/>
      <c r="S23" s="170"/>
      <c r="U23" s="171"/>
    </row>
    <row r="24" spans="1:21" customFormat="1" ht="115.5" customHeight="1" thickBot="1" x14ac:dyDescent="0.25">
      <c r="A24" s="319"/>
      <c r="B24" s="240">
        <v>13</v>
      </c>
      <c r="C24" s="95" t="str">
        <f>Katalog_Gesamt!C23</f>
        <v>Wie werden die eingesetzten Assets aktiv gemanagt? Wie wird sichergestellt, dass die IT einen kompletten Überblick über die IT-Systeme und die verwendete Software inkl. Lizenzen hat?</v>
      </c>
      <c r="E24" s="42" t="str">
        <f>Katalog_Gesamt!I23</f>
        <v>Es besteht kein Überblick über die eingesetzten Assets,Software und Lizenzen.</v>
      </c>
      <c r="F24" s="177"/>
      <c r="G24" s="42" t="str">
        <f>Katalog_Gesamt!K23</f>
        <v>Ein Bewusstsein für das Management der Assets besteht grundsätzlich. Es werden vereinzelte Listen und Übersichten geführt, diese sind aber nicht durchgängig und vollständig.</v>
      </c>
      <c r="H24" s="177"/>
      <c r="I24" s="42" t="str">
        <f>Katalog_Gesamt!M23</f>
        <v>Die Prozesse für eine standardisierte Erfassung der Assets entwickeln sich und werden dokumentiert. Erste Formen einer Struktur sind vorhanden und die Prozesse sind teilweise wiederholbar. Die Zuständigkeiten und Verantwortlichkeiten sind definiert und Prozesseigner sind festgelegt.</v>
      </c>
      <c r="J24" s="177"/>
      <c r="K24" s="42" t="str">
        <f>Katalog_Gesamt!O23</f>
        <v>Sämtliche Aspekte der Prozesse und Policies sind dokumentiert und wiederholbar. Die Assets werden systemgestützt erfasst und verwaltet. Die Werkzeuge zur Verwaltung der Assets werden entsprechend eines standardisierten Plans eingesetzt und sind bereits mit anderen Werkzeugen, z.B. eines Ticketsystems integriert.</v>
      </c>
      <c r="L24" s="177"/>
      <c r="M24" s="42" t="str">
        <f>Katalog_Gesamt!Q23</f>
        <v xml:space="preserve">Externe "Best Practice", wie der "Konfiguration Management"-Prozess von ITIL, werden angewandt. Die Prozessdokumentation wurde automatisiert und Workflows entwickelt. Prozesse, Policies und Verfahren sind integriert und ermöglichen ein vollständiges Management und Verbesserung; Ein kontinuierlicher Verbesserungsprozess ist initiiert. </v>
      </c>
      <c r="O24" s="168"/>
      <c r="P24" s="169"/>
      <c r="Q24" s="169"/>
      <c r="R24" s="169"/>
      <c r="S24" s="170"/>
      <c r="U24" s="171"/>
    </row>
    <row r="25" spans="1:21" ht="192" thickBot="1" x14ac:dyDescent="0.25">
      <c r="A25" s="319"/>
      <c r="B25" s="240">
        <v>14</v>
      </c>
      <c r="C25" s="95" t="str">
        <f>Katalog_Gesamt!C24</f>
        <v>Wie werden bestehende Systeme dokumentiert? Bestehen pro System eine Systembeschreibung und eine Dokumentation? Werden die Wartungsverträge für die Systeme aktiv gemanagt?</v>
      </c>
      <c r="E25" s="42" t="str">
        <f>Katalog_Gesamt!I24</f>
        <v xml:space="preserve">Die eingesetzten Systeme werden nicht im Detail beschrieben und dokumentiert. </v>
      </c>
      <c r="F25" s="177"/>
      <c r="G25" s="42" t="str">
        <f>Katalog_Gesamt!K24</f>
        <v>Nur besondere Systeme werden speziell dokumentiert. Es besteht keine einheitliche Vorgehensweise wie eine Dokumentation zu erstellen ist und was sie enthalten muss. Ob und wie eine Dokumentation erstellt wird, ist abhängig vom Mitarbeiter. Es besteht keine Übersicht über vorhandene Wartungs- und Supportverträge.</v>
      </c>
      <c r="H25" s="177"/>
      <c r="I25" s="42" t="str">
        <f>Katalog_Gesamt!M24</f>
        <v xml:space="preserve">Das Bewusstsein für den Handlungsbedarf besteht. Die Verwendung von ersten Prozesse und Policies zur Erstellung von Dokumentationen sind definiert und dokumentiert. Es besteht eine Übersicht über Wartungsverträge. Die jeweiligen Verträge sind aber nicht zwingend einzelnen Systemen zugewiesen. Prozesszuständigkeiten und Verantwortlichkeiten ist definiert und Prozesseigner wurden festgelegt. Einige Ziele und Messgrössen sind definiert, jedoch nicht kommuniziert.  
</v>
      </c>
      <c r="J25" s="177"/>
      <c r="K25" s="42" t="str">
        <f>Katalog_Gesamt!O24</f>
        <v xml:space="preserve">Die Prozesse zur Erstellung von Dokumentationen werden angewandt. Sämtliche Aspekte der Prozesse sind dokumentiert und wiederholbar. Werkzeuge werden entsprechend eines standardisierten Plans eingesetzt und sind bereits schon mit anderen Werkzeugen integriert. Es existieren für alle wichtigen Bereiche Dokumentation von Einzelsystemen bis hin zum Rechenzentrum. Den einzelnen Systemen werden die entsprechenden Wartungsverträge hinterlegt und überwacht.  </v>
      </c>
      <c r="L25" s="177"/>
      <c r="M25" s="42" t="str">
        <f>Katalog_Gesamt!Q24</f>
        <v xml:space="preserve">Zukunftsgerichtetes und fortgeschrittenes Verständnis für die Anforderungen sind vorhanden. Externe "Best Practice", die z.B. auf den "Konfiguration Management"-Prozess von ITIL aufbauen, werden angewandt. Die Prozessdokumentation wurde automatisiert und Workflows entwickelt. Prozesse, Policies und Verfahren sind integriert und ermöglichen ein vollständiges Management und Verbesserung. Ein kontinuierlicher Verbesserungsprozess ist initiiert. 
</v>
      </c>
      <c r="O25" s="168"/>
      <c r="P25" s="169"/>
      <c r="Q25" s="169"/>
      <c r="R25" s="169"/>
      <c r="S25" s="170"/>
      <c r="U25" s="171"/>
    </row>
    <row r="26" spans="1:21" ht="102.75" thickBot="1" x14ac:dyDescent="0.25">
      <c r="A26" s="319"/>
      <c r="B26" s="240">
        <v>16</v>
      </c>
      <c r="C26" s="95" t="str">
        <f>Katalog_Gesamt!C26</f>
        <v>Bestehen detaillierte Pläne zum Thema Business-Continuity? Wie werden Massnahmen für den Unglücksfall geplant und gemanagt?</v>
      </c>
      <c r="E26" s="42" t="str">
        <f>Katalog_Gesamt!I26</f>
        <v>Es bestehen keine Vorkehrungen zur Vermeidung oder Verringerung von Ausfällen oder Störungen.</v>
      </c>
      <c r="F26" s="177"/>
      <c r="G26" s="42" t="str">
        <f>Katalog_Gesamt!K26</f>
        <v>Es gibt keine Absprachen mit der Unternehmensleitung zur Business Continuity. Erste Systeme und Dateien werden durch einfache Backups gesichert.</v>
      </c>
      <c r="H26" s="177"/>
      <c r="I26" s="42" t="str">
        <f>Katalog_Gesamt!M26</f>
        <v>Im Rahmen eines allgemeinen Verständnisses wurden erste Systeme redundant ausgelegt und Backup Szenarien definiert. Jedoch erfolgt dies im Allgemein ohne ein definiertes Konzept.</v>
      </c>
      <c r="J26" s="177"/>
      <c r="K26" s="42" t="str">
        <f>Katalog_Gesamt!O26</f>
        <v>Die wichtigsten Systeme im Rahmen der Business Continuity sind identifiziert und für jedes System sind die entsprechenden Verfügbarkeiten definiert und erste Massnahmen für die Einhaltung sind getroffen. Die Sichtweise auf die Systeme geht hin zu Business Prozessen und weg von Einzelsystemen.</v>
      </c>
      <c r="L26" s="177"/>
      <c r="M26" s="42" t="str">
        <f>Katalog_Gesamt!Q26</f>
        <v xml:space="preserve">Es bestehen detaillierte Notfallpläne für das Business-Continuity mit Anforderungen an die jeweiligen Verfügbarkeiten und Wiederherstellungsszenarien. Es erfolgen regelmässig Recoverytest, um die Funktionalität im Desaster Fall zu gewährleisten. </v>
      </c>
      <c r="O26" s="168"/>
      <c r="P26" s="169"/>
      <c r="Q26" s="169"/>
      <c r="R26" s="169"/>
      <c r="S26" s="170"/>
      <c r="U26" s="171"/>
    </row>
    <row r="27" spans="1:21" ht="166.5" thickBot="1" x14ac:dyDescent="0.25">
      <c r="A27" s="319"/>
      <c r="B27" s="240">
        <v>18</v>
      </c>
      <c r="C27" s="95" t="str">
        <f>Katalog_Gesamt!C28</f>
        <v>Wie werden die Key-Systeme identifiziert und aktiv überwacht?</v>
      </c>
      <c r="E27" s="42" t="str">
        <f>Katalog_Gesamt!I28</f>
        <v xml:space="preserve">Eine aktive Identifizierung von Key-Systemen wird nicht vorgenommen. </v>
      </c>
      <c r="F27" s="177"/>
      <c r="G27" s="42" t="str">
        <f>Katalog_Gesamt!K28</f>
        <v xml:space="preserve">Es werden einzelne Systeme durch ihre Systembetreuer überwacht. Die Vorgehensweise ist eher ad hoc, um die eingesetzten Systeme zu identifizieren. Wie sie dabei vorgehen und was dabei überwacht wird, ist eher intuitiv </v>
      </c>
      <c r="H27" s="177"/>
      <c r="I27" s="42" t="str">
        <f>Katalog_Gesamt!M28</f>
        <v xml:space="preserve">Erste Prozesse und Policies sind definiert und dokumentiert. Erste Formen einer Struktur ist vorhanden. Sie sind  teilweise wiederholbar, es besteht ein methodisches, strukturiertes und einheitliches Vorgehen. Systeme sind identifiziert und definiert. Eine Vorgehensweise zur Verwendung und Standardisierung von Werkzeugen zur Automatisierung von Prozessen wurde entwickelt. In den Haupteinsatzbereichen werden entsprechende Werkzeuge eingesetzt. </v>
      </c>
      <c r="J27" s="177"/>
      <c r="K27" s="42" t="str">
        <f>Katalog_Gesamt!O28</f>
        <v xml:space="preserve">Interne "Best Practice" werden angewandt. Sämtliche Aspekte der Prozesse sind dokumentiert und wiederholbar. Werkzeuge werden entsprechend eines standardisierten Plans eingesetzt. Werkzeuge werden in den wichtigen Bereichen eingesetzt, um das Prozessmanagement zu automatisieren und die wichtigsten Aktivitäten und Kennzahlen zu überwachen. Prozesszuständigkeiten und Verantwortlichkeiten sind anerkannt und arbeiten so, dass der Prozesseigner seine Verantwortung erfüllen kann. 
</v>
      </c>
      <c r="L27" s="177"/>
      <c r="M27" s="42" t="str">
        <f>Katalog_Gesamt!Q28</f>
        <v>Externe "Best Practice" Verfahren, wie z.B. der ITIL "Event-Management" Prozess werden angewandt. Die Prozessdokumentation wurde automatisiert und Workflows entwickelt. Standardisierte Werkzeuge werden im gesamten Unternehmen eingesetzt. Werkzeuge sind mit weiteren Werkzeugen integriert und ermöglichen einen durchgängigen Prozess. Werkzeuge werden eingesetzt, um den Prozess zu verbessern und Abweichungen automatisch zu erkennen.</v>
      </c>
      <c r="O27" s="168"/>
      <c r="P27" s="169"/>
      <c r="Q27" s="169"/>
      <c r="R27" s="169"/>
      <c r="S27" s="170"/>
      <c r="U27" s="171"/>
    </row>
    <row r="28" spans="1:21" ht="192" thickBot="1" x14ac:dyDescent="0.25">
      <c r="A28" s="319"/>
      <c r="B28" s="240">
        <v>20</v>
      </c>
      <c r="C28" s="95" t="str">
        <f>Katalog_Gesamt!C30</f>
        <v>Wie werden End-User mit den IT-Werkzeugen vertraut gemacht? Bestehen Anleitungen und Beschreibungen für die End-User?</v>
      </c>
      <c r="D28" s="17"/>
      <c r="E28" s="42" t="str">
        <f>Katalog_Gesamt!I30</f>
        <v>Für End User bestehen keine definierten Prozesse für die Einweisung und Schulung in die Informationssysteme.</v>
      </c>
      <c r="F28" s="177"/>
      <c r="G28" s="42" t="str">
        <f>Katalog_Gesamt!K30</f>
        <v>Nach dem Eintritt werden die User kurz in die Systeme eingeführt. Danach besteht eine Holschuld der User gegenüber der IT. Zuständigkeiten und Verantwortlichkeiten sind nicht festgelegt, Einzelpersonen vermuten deren Zuständigkeit.</v>
      </c>
      <c r="H28" s="177"/>
      <c r="I28" s="42" t="str">
        <f>Katalog_Gesamt!M30</f>
        <v>Das Bewusstsein für den Handlungsbedarf besteht, die Kommunikation ist formeller und strukturierter. Erste Prozesse und Policies sind definiert und dokumentiert. Erste Formen einer Struktur sind vorhanden. Sie sind  teilweise wiederholbar. Erforderliche Skills für alle Bereiche und Minimalerfordernisse sind definiert. Ein formeller Schulungsplan für End User wurde entwickelt.</v>
      </c>
      <c r="J28" s="177"/>
      <c r="K28" s="42" t="str">
        <f>Katalog_Gesamt!O30</f>
        <v xml:space="preserve">Die Anforderungen werden umfassend verstanden. Reife Kommunikationstechniken werden angewandt und über Kommunikationswerkzeuge standardisiert. Erfordernisse für Skills für alle Bereiche werden routinemässig aktualisiert. Werkzeuge (E-Learning) werden entsprechend eines standardisierten Plans eingesetzt. Die Dokumentationen und Schulungen für End User werden regelmässig überarbeitet, damit die notwendigen Kenntnisse sichergestellt werden können. 
</v>
      </c>
      <c r="L28" s="177"/>
      <c r="M28" s="42" t="str">
        <f>Katalog_Gesamt!Q30</f>
        <v xml:space="preserve">Ein zukunftsgerichtetes und fortgeschrittenes Verständnis für die Anforderungen sind vorhanden. Es erfolgt eine proaktive Kommunikation unter Verwendung von ausgereiften und integrierten Werkzeugen. Standardisierte Werkzeuge werden im gesamten Unternehmen eingesetzt. Es wird formell die laufende Entwicklung von Skills der End User unterstützt. Knowledge-sharing gehört zur Unternehmenskultur und wissensbasierte Systeme werden entwickelt und eingesetzt.  
</v>
      </c>
      <c r="O28" s="168"/>
      <c r="P28" s="169"/>
      <c r="Q28" s="169"/>
      <c r="R28" s="169"/>
      <c r="S28" s="170"/>
      <c r="U28" s="171"/>
    </row>
    <row r="29" spans="1:21" ht="204.75" thickBot="1" x14ac:dyDescent="0.25">
      <c r="A29" s="319"/>
      <c r="B29" s="240">
        <v>21</v>
      </c>
      <c r="C29" s="95" t="str">
        <f>Katalog_Gesamt!C31</f>
        <v>Wird innerhalb des Personalmanagements für jeden IT-Mitarbeiter eine Rollen-, Kompetenz- und Stellenbeschreibung geführt?</v>
      </c>
      <c r="D29" s="17"/>
      <c r="E29" s="42" t="str">
        <f>Katalog_Gesamt!I31</f>
        <v xml:space="preserve">Es bestehen keine Vorgaben für eine detaillierte Stellenbeschreibungen und dies wird auch nicht für notwendig erachtet. </v>
      </c>
      <c r="F29" s="177"/>
      <c r="G29" s="42" t="str">
        <f>Katalog_Gesamt!K31</f>
        <v>Das Bewusstsein für den Handlungsbedarf besteht und wird vom Management kommuniziert. Es bestehen grundsätzlich keine Stellenbeschreibung. Vereinzelt wurden, je nach Arbeitsstelle und Linienvorgesetzen, einzelne Stellenbeschreibung erstellt. Die Vorgehensweise und der Inhalt sind  nicht allgemein beschrieben.</v>
      </c>
      <c r="H29" s="177"/>
      <c r="I29" s="42" t="str">
        <f>Katalog_Gesamt!M31</f>
        <v xml:space="preserve">Erste Prozesse und Policies sind definiert und dokumentiert. Erforderliche Skills für alle Bereiche und Minimalerfordernisse sind definiert. Prozesszuständigkeiten und Verantwortlichkeiten sind definiert und Prozesseigner wurden festgelegt.
Vereinzelnd sind Personaldokumente (Stellenbeschreibungen, Kompetenzreglemente) erstellt. Sie  werden aber noch nicht durchgängig angewendet. Es existieren keine Vorgaben, welche den Inhalt und den Aufbau von Personaldokumente definieren. 
</v>
      </c>
      <c r="J29" s="177"/>
      <c r="K29" s="42" t="str">
        <f>Katalog_Gesamt!O31</f>
        <v xml:space="preserve">Sämtliche Aspekte der Prozesse sind dokumentiert und wiederholbar. Policies wurden vom Management freigegeben. Erfordernisse für Skills für alle Bereiche werden routinemässig aktualisiert. Prozesszuständigkeiten und Verantwortlichkeiten sind anerkannt.
Vorlagen für alle Personaldokumente sind vorhanden und werden durchgängig angewendet. 
</v>
      </c>
      <c r="L29" s="177"/>
      <c r="M29" s="42" t="str">
        <f>Katalog_Gesamt!Q31</f>
        <v xml:space="preserve">Zukunftsgerichtetes und fortgeschrittenes Verständnis für die Anforderungen sind vorhanden. Die Prozessdokumentation wurde automatisiert und Workflows entwickelt. Prozesse, Policies und Verfahren sind integriert und ermöglichen ein vollständiges Management und Verbesserung. Ein kontinuierlicher Verbesserungsprozesse ist initiiert. </v>
      </c>
      <c r="O29" s="168"/>
      <c r="P29" s="169"/>
      <c r="Q29" s="169"/>
      <c r="R29" s="169"/>
      <c r="S29" s="170"/>
      <c r="U29" s="171"/>
    </row>
    <row r="30" spans="1:21" ht="128.25" thickBot="1" x14ac:dyDescent="0.25">
      <c r="A30" s="319"/>
      <c r="B30" s="240">
        <v>22</v>
      </c>
      <c r="C30" s="95" t="str">
        <f>Katalog_Gesamt!C32</f>
        <v>Wie wird das Know-how der Mitarbeiter gemanagt? Bestehen für jeden Mitarbeiter Ausbildungs- und Weiterbildungspläne?</v>
      </c>
      <c r="D30" s="17"/>
      <c r="E30" s="42" t="str">
        <f>Katalog_Gesamt!I32</f>
        <v>Für Mitarbeiter werden keine Ausbildungs- und Weiterbildungspläne erstellt.</v>
      </c>
      <c r="F30" s="177"/>
      <c r="G30" s="42" t="str">
        <f>Katalog_Gesamt!K32</f>
        <v>Das Know-How der Mitarbeiter wird nicht schriftlich erfasst. Hin und wieder besteht für einzelne Mitarbeiter die Möglichkeit, auf Schulungen zu gehen. Diese werden aber eher zufällig und nach den Bedürfnissen des Mitarbeiters ausgewählt.</v>
      </c>
      <c r="H30" s="177"/>
      <c r="I30" s="42" t="str">
        <f>Katalog_Gesamt!M32</f>
        <v xml:space="preserve">Das Bewusstsein für den Handlungsbedarf besteht, die Kommunikation ist formeller und strukturierter. Erforderliche Skills für alle Bereiche und deren Minimalerfordernisse sind definiert. Ein formeller Schulungsplan wurde entwickelt. Dieser beruht nur auf Basis Eigeninitiative. </v>
      </c>
      <c r="J30" s="177"/>
      <c r="K30" s="42" t="str">
        <f>Katalog_Gesamt!O32</f>
        <v xml:space="preserve">Interne "Best Practice" werden angewandt. Sämtliche Aspekte der Prozesse sind dokumentiert und wiederholbar. Policies wurden vom Management freigegeben. In regelmässigen Abständen werden zusammen mit dem Mitarbeiter Weiterbildungspläne erstellt und weitergeführt. Notwendige Kenntnisse werden sichergestellt und Zertifizierungen werden unterstützt. </v>
      </c>
      <c r="L30" s="177"/>
      <c r="M30" s="42" t="str">
        <f>Katalog_Gesamt!Q32</f>
        <v xml:space="preserve">Es wird formell die laufende Entwicklung von Skills, welche auf klar definierten persönlichen und organisationsweiten Zielen fundieren, unterstützt. Knowledge-sharing gehört zur Unternehmenskultur und wissensbasierte Systeme werden entwickelt und eingesetzt.  </v>
      </c>
      <c r="O30" s="168"/>
      <c r="P30" s="169"/>
      <c r="Q30" s="169"/>
      <c r="R30" s="169"/>
      <c r="S30" s="170"/>
      <c r="U30" s="171"/>
    </row>
    <row r="31" spans="1:21" ht="217.5" thickBot="1" x14ac:dyDescent="0.25">
      <c r="A31" s="319"/>
      <c r="B31" s="240">
        <v>23</v>
      </c>
      <c r="C31" s="95" t="str">
        <f>Katalog_Gesamt!C33</f>
        <v>Wie werden externe Ressourcen gemanagt? Besteht eine Gesamtübersicht über alle externen Ressourcen mitsamt Leistungen, Kosten und Service-Level-Agreements?</v>
      </c>
      <c r="D31" s="17"/>
      <c r="E31" s="42" t="str">
        <f>Katalog_Gesamt!I33</f>
        <v>Es besteht keine einheitliche Übersicht über externe Ressourcen.</v>
      </c>
      <c r="F31" s="177"/>
      <c r="G31" s="42" t="str">
        <f>Katalog_Gesamt!K33</f>
        <v>Externe Ressourcen werden nur durch den jeweiligen Systembetreuer oder Teamleiter verwaltet. Es besteht keine Übersicht über die eingesetzten Ressourcen. Es bestehen keine klaren Ziele und Vorgaben.Teilweise sind Absprachen über einige Ziele getroffen worden. Es besteht aber keine Kenntnis wie diese Daten standardisiert erhoben werden.</v>
      </c>
      <c r="H31" s="177"/>
      <c r="I31" s="42" t="str">
        <f>Katalog_Gesamt!M33</f>
        <v xml:space="preserve">Das Bewusstsein für den Handlungsbedarf besteht. Erste Prozesse und Policies für die Erfassung und Verwaltung von externen Ressourcen sind definiert und dokumentiert. Erste Formen einer Struktur sind vorhanden und sie sind  teilweise wiederholbar. Eine Vorgehensweise zur Verwendung und Standardisierung von Werkzeugen zur Automatisierung von Prozessen wurde entwickelt. In den Haupteinsatzbereichen werden entsprechende Werkzeuge eingesetzt. Einige Zielgrössen sind definiert, jedoch nicht kommuniziert.
</v>
      </c>
      <c r="J31" s="177"/>
      <c r="K31" s="42" t="str">
        <f>Katalog_Gesamt!O33</f>
        <v xml:space="preserve">Definierte Prozesse werden angewandt und sämtliche Aspekte zur Aufnahme und Verwaltung von externen Ressourcen sind definiert und wiederholbar. Werkzeuge werden entsprechend eines standardisierten Plans eingesetzt. Prozesszuständigkeiten und Verantwortlichkeiten sind anerkannt und arbeiten so, dass der Prozesseigner seine Verantwortung erfüllen kann. Ziele und Messgrössen sind bekannt und kommuniziert. Es erfolgt ein erster Abgleich mit den Unternehmenszielen zum Thema Outsourcing innerhalb des  strategischen IT-Plans.
</v>
      </c>
      <c r="L31" s="177"/>
      <c r="M31" s="42" t="str">
        <f>Katalog_Gesamt!Q33</f>
        <v xml:space="preserve">Die Prozessdokumentation für die Aufnahme und Verwaltung  externer Ressourcen wurde automatisiert und Workflows wurden entwickelt. Prozesse, Policies und Verfahren sind integriert und ermöglichen ein vollständiges Management und Verbesserung. Es besteht eine integriertes System zur Performancemessung, die IT-Ziele mit Unternehmenszielen durch die IT-Balanced-Scorecard verbindet. Abweichungen werden gesamthaft analysiert und kontinuierliche Verbesserungen im den Bereichen Kosten und SLA gehören zum täglichen Alltag.
</v>
      </c>
      <c r="O31" s="168"/>
      <c r="P31" s="169"/>
      <c r="Q31" s="169"/>
      <c r="R31" s="169"/>
      <c r="S31" s="170"/>
      <c r="U31" s="171"/>
    </row>
    <row r="32" spans="1:21" ht="204.75" thickBot="1" x14ac:dyDescent="0.25">
      <c r="A32" s="319"/>
      <c r="B32" s="240">
        <v>24</v>
      </c>
      <c r="C32" s="95" t="str">
        <f>Katalog_Gesamt!C34</f>
        <v>Wie werden die Kosten der externen Ressourcen aktiv überwacht und die Einhaltung der vereinbarten Service-Levels von externen Ressourcen gemessen?</v>
      </c>
      <c r="D32" s="17"/>
      <c r="E32" s="42" t="str">
        <f>Katalog_Gesamt!I34</f>
        <v xml:space="preserve">Die Kosten und Leistungen werden nicht gemessen und gemonitort. </v>
      </c>
      <c r="F32" s="177"/>
      <c r="G32" s="42" t="str">
        <f>Katalog_Gesamt!K34</f>
        <v>Das Bewusstsein für den Handlungsbedarf besteht und wird vom Management kommuniziert. Ähnliche, allgemeine Prozesse entwickeln sich, sind aber vom Charakter eher intuitiv und nur vereinzelt wiederholbar. Die Organisation ist eher chaotisch. Die Verbreitung ist beschränkt auf einzelne Bereiche. Vereinzelt werden Kosten von externen Ressourcen erfasst.</v>
      </c>
      <c r="H32" s="177"/>
      <c r="I32" s="42" t="str">
        <f>Katalog_Gesamt!M34</f>
        <v xml:space="preserve">Das Bewusstsein für den Handlungsbedarf besteht, die Kommunikation ist formeller und strukturierter. Verwendung von "Good Practice" entwickelt sich, erste Prozesse sind definiert und dokumentiert. Erste Formen einer Struktur sind vorhanden und  teilweise wiederholbar. Es besteht ein methodisches, strukturiertes und einheitliches Vorgehen zur Erfassung von Kosten und erbrachten Serviceleistungen durch externe Partner. </v>
      </c>
      <c r="J32" s="177"/>
      <c r="K32" s="42" t="str">
        <f>Katalog_Gesamt!O34</f>
        <v xml:space="preserve">Interne "Best Practice" werden angewandt. Sämtliche Aspekte der Prozesse sind dokumentiert und wiederholbar. Policies wurden vom Management freigegeben. Werkzeuge für die Erfassung und Auswertung der Kosten und Leistungen externer Ressourcen werden entsprechend eines standardisierten Pland eingesetzt. Sie werden in den Bereichen eingesetzt, um deren wichtigsten Aktivitäten und Kennzahlen zu überwachen. Prozesszuständigkeiten und Verantwortlichkeiten sind anerkannt und arbeiten so, dass der Prozesseigner seine Verantwortung erfüllen kann. 
</v>
      </c>
      <c r="L32" s="177"/>
      <c r="M32" s="42" t="str">
        <f>Katalog_Gesamt!Q34</f>
        <v xml:space="preserve">Zukunftsgerichtetes und fortgeschrittenes Verständnis für die Anforderungen sind vorhanden. Prozesseigner sind befähigt, Entscheidungen zu treffen und Massnahmen zu ergreifen. Verantwortlichkeiten sind akzeptiert und wurden über die gesamte Unternehmung gleichartig heruntergebrochen. Es besteht ein integriertes System zur Performancemessung. Abweichungen werden gesamthaft analysiert. Kontinuierliche Verbesserung gehört zum Alltag. </v>
      </c>
      <c r="O32" s="168"/>
      <c r="P32" s="169"/>
      <c r="Q32" s="169"/>
      <c r="R32" s="169"/>
      <c r="S32" s="170"/>
      <c r="U32" s="171"/>
    </row>
    <row r="33" spans="1:21" ht="141" customHeight="1" thickBot="1" x14ac:dyDescent="0.25">
      <c r="A33" s="319"/>
      <c r="B33" s="240">
        <v>25</v>
      </c>
      <c r="C33" s="95" t="str">
        <f>Katalog_Gesamt!C35</f>
        <v>Besteht für IT-Projekte ein Framework, das die Vorgehensweise und die Dokumentation der Projekte definiert?</v>
      </c>
      <c r="D33" s="17"/>
      <c r="E33" s="42" t="str">
        <f>Katalog_Gesamt!I35</f>
        <v>Es bestehen keine Vorgaben oder Frameworks zur Abwicklung von Projekten.</v>
      </c>
      <c r="F33" s="177"/>
      <c r="G33" s="42" t="str">
        <f>Katalog_Gesamt!K35</f>
        <v>Es ist zwar  Verständnis über eine einheitliche Vorgehensweise bei der Projektdurchführung vorhanden, jedoch obliegt es jedem einzelnen Projektleiter, wie er sein Projekt organisiert und dokumentiert.</v>
      </c>
      <c r="H33" s="177"/>
      <c r="I33" s="42" t="str">
        <f>Katalog_Gesamt!M35</f>
        <v xml:space="preserve">Erste Prozesse sind definiert und dokumentiert. Eine erste Struktur ist erkennbar. Die Prozesse sind teilweise wiederholbar und das Vorgehen dafür ist strukturiert und einheitlich. Erforderliche Skills für das Projektmanagement sind definiert und die Prozesszuständigkeiten sind bekannt. </v>
      </c>
      <c r="J33" s="177"/>
      <c r="K33" s="42" t="str">
        <f>Katalog_Gesamt!O35</f>
        <v xml:space="preserve">Die Anforderungen an die Projektorganisation werden verstanden und angewandt. Interne "Best Practice" werden angewandt. Sämtliche Aspekte des Projektmanagement sind dokumentiert und wiederholbar. Die Policies wurden vom Management freigegeben. Ziele und Messgrössen sind bekannt und kommuniziert. </v>
      </c>
      <c r="L33" s="177"/>
      <c r="M33" s="42" t="str">
        <f>Katalog_Gesamt!Q35</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O33" s="168"/>
      <c r="P33" s="169"/>
      <c r="Q33" s="169"/>
      <c r="R33" s="169"/>
      <c r="S33" s="170"/>
      <c r="U33" s="171"/>
    </row>
    <row r="34" spans="1:21" ht="105.75" customHeight="1" thickBot="1" x14ac:dyDescent="0.25">
      <c r="A34" s="319"/>
      <c r="B34" s="240">
        <v>27</v>
      </c>
      <c r="C34" s="95" t="s">
        <v>99</v>
      </c>
      <c r="D34" s="17"/>
      <c r="E34" s="42" t="s">
        <v>58</v>
      </c>
      <c r="F34" s="177"/>
      <c r="G34" s="42" t="s">
        <v>30</v>
      </c>
      <c r="H34" s="177"/>
      <c r="I34" s="42" t="s">
        <v>119</v>
      </c>
      <c r="J34" s="177"/>
      <c r="K34" s="42" t="s">
        <v>96</v>
      </c>
      <c r="L34" s="177"/>
      <c r="M34" s="42" t="s">
        <v>97</v>
      </c>
      <c r="O34" s="168"/>
      <c r="P34" s="169"/>
      <c r="Q34" s="169"/>
      <c r="R34" s="169"/>
      <c r="S34" s="170"/>
      <c r="U34" s="171"/>
    </row>
    <row r="35" spans="1:21" ht="166.5" thickBot="1" x14ac:dyDescent="0.25">
      <c r="A35" s="316" t="s">
        <v>166</v>
      </c>
      <c r="B35" s="241">
        <v>15</v>
      </c>
      <c r="C35" s="242" t="s">
        <v>66</v>
      </c>
      <c r="D35" s="17"/>
      <c r="E35" s="42" t="s">
        <v>28</v>
      </c>
      <c r="F35" s="177"/>
      <c r="G35" s="42" t="s">
        <v>84</v>
      </c>
      <c r="H35" s="177"/>
      <c r="I35" s="42" t="s">
        <v>51</v>
      </c>
      <c r="J35" s="177"/>
      <c r="K35" s="42" t="s">
        <v>116</v>
      </c>
      <c r="L35" s="177"/>
      <c r="M35" s="42" t="s">
        <v>85</v>
      </c>
      <c r="O35" s="168"/>
      <c r="P35" s="169"/>
      <c r="Q35" s="169"/>
      <c r="R35" s="169"/>
      <c r="S35" s="170"/>
      <c r="U35" s="171"/>
    </row>
    <row r="36" spans="1:21" ht="204.75" thickBot="1" x14ac:dyDescent="0.25">
      <c r="A36" s="316"/>
      <c r="B36" s="241">
        <v>17</v>
      </c>
      <c r="C36" s="242" t="s">
        <v>67</v>
      </c>
      <c r="D36" s="17"/>
      <c r="E36" s="42" t="s">
        <v>52</v>
      </c>
      <c r="F36" s="177"/>
      <c r="G36" s="42" t="s">
        <v>86</v>
      </c>
      <c r="H36" s="177"/>
      <c r="I36" s="42" t="s">
        <v>87</v>
      </c>
      <c r="J36" s="177"/>
      <c r="K36" s="42" t="s">
        <v>88</v>
      </c>
      <c r="L36" s="177"/>
      <c r="M36" s="42" t="s">
        <v>89</v>
      </c>
      <c r="O36" s="168"/>
      <c r="P36" s="169"/>
      <c r="Q36" s="169"/>
      <c r="R36" s="169"/>
      <c r="S36" s="170"/>
      <c r="U36" s="171"/>
    </row>
    <row r="37" spans="1:21" ht="179.25" thickBot="1" x14ac:dyDescent="0.25">
      <c r="A37" s="316"/>
      <c r="B37" s="241">
        <v>19</v>
      </c>
      <c r="C37" s="242" t="s">
        <v>69</v>
      </c>
      <c r="D37" s="17"/>
      <c r="E37" s="42" t="s">
        <v>53</v>
      </c>
      <c r="F37" s="177"/>
      <c r="G37" s="42" t="s">
        <v>90</v>
      </c>
      <c r="H37" s="177"/>
      <c r="I37" s="42" t="s">
        <v>117</v>
      </c>
      <c r="J37" s="177"/>
      <c r="K37" s="42" t="s">
        <v>91</v>
      </c>
      <c r="L37" s="177"/>
      <c r="M37" s="42" t="s">
        <v>92</v>
      </c>
      <c r="O37" s="168"/>
      <c r="P37" s="169"/>
      <c r="Q37" s="169"/>
      <c r="R37" s="169"/>
      <c r="S37" s="170"/>
      <c r="U37" s="171"/>
    </row>
    <row r="38" spans="1:21" ht="141" thickBot="1" x14ac:dyDescent="0.25">
      <c r="A38" s="316"/>
      <c r="B38" s="241">
        <v>28</v>
      </c>
      <c r="C38" s="242" t="str">
        <f>Katalog_Gesamt!C38</f>
        <v>Besteht für das IT-Projektportfoliomanagement ein Framework, das die Vorgehensweise und die Dokumentation des Portfoliomanagements entsprechend definiert?</v>
      </c>
      <c r="D38" s="17"/>
      <c r="E38" s="42" t="str">
        <f>Katalog_Gesamt!I38</f>
        <v>Es existiert kein IT-Projekt- Portfoliomanagement.</v>
      </c>
      <c r="F38" s="177"/>
      <c r="G38" s="42" t="str">
        <f>Katalog_Gesamt!K38</f>
        <v>Das Bewusstsein für einen Handlungsbedarf besteht und wird vom Management kommuniziert. Es besteht keine einheitliche Vorgehensweise für das IT-Projektportfolio-Management.  Jeder Projektleiter führt die Projektbewertung nach eignen Vorstellungen und Zielen durch.</v>
      </c>
      <c r="H38" s="177"/>
      <c r="I38" s="42" t="str">
        <f>Katalog_Gesamt!M38</f>
        <v xml:space="preserve">Erste Prozesse sind definiert und dokumentiert. Eine erste Struktur ist erkennbar, die Prozesse sind teilweise wiederholbar und das Vorgehen dafür ist strukturiert und einheitlich. Erforderliche Skills für das Projektportfolio-Management sind definiert und die Prozesszuständigkeiten sind bekannt. </v>
      </c>
      <c r="J38" s="177"/>
      <c r="K38" s="42" t="str">
        <f>Katalog_Gesamt!O38</f>
        <v xml:space="preserve">Die Anforderungen an das Projektportfolio-Management werden verstanden und angewandt. Interne "Best Practice" werden angewandt. Sämtliche Aspekte des Projektportfolio-Managements sind dokumentiert und wiederholbar. Die Policies wurden vom Management freigegeben. Ziele und Messgrössen sind bekannt und kommuniziert. </v>
      </c>
      <c r="L38" s="177"/>
      <c r="M38" s="42" t="str">
        <f>Katalog_Gesamt!Q38</f>
        <v>Ein zukunftgerichtetes und fortgeschrittenes Verständnis für alle Anforderungen sind vorhanden. Externe "Best Practice" Policies, wie zum Beispiel PMBook, werden angewandt. Die Prozessdokumentation wurde automatisiert und mit weiteren Werkzeugen integriert. Es besteht ein integriertes System zur Performancemessung und eine kontinuierliche Verbesserung gehört zum Alltag.</v>
      </c>
      <c r="O38" s="168"/>
      <c r="P38" s="169"/>
      <c r="Q38" s="169"/>
      <c r="R38" s="169"/>
      <c r="S38" s="170"/>
      <c r="U38" s="171"/>
    </row>
    <row r="39" spans="1:21" ht="115.5" thickBot="1" x14ac:dyDescent="0.25">
      <c r="A39" s="316"/>
      <c r="B39" s="241">
        <v>29</v>
      </c>
      <c r="C39" s="242" t="str">
        <f>Katalog_Gesamt!C39</f>
        <v>Wie wird sichergestellt, dass durch definierte Prozesse für das Projektportfoliomanagement, Projekte bewertet und anschliessend mit der Unternehmens- oder IT-Strategie abgestimmt werden?</v>
      </c>
      <c r="D39" s="17"/>
      <c r="E39" s="42" t="str">
        <f>Katalog_Gesamt!I39</f>
        <v>Eine Abstimmung von Projekten mit der IT-Strategie oder Unternehmensstrategie wird nicht durchgeführt.</v>
      </c>
      <c r="F39" s="177"/>
      <c r="G39" s="42" t="str">
        <f>Katalog_Gesamt!K39</f>
        <v>Eine Abstimmung der Projekte mit der entsprechenden IT- oder Unternehmensstrategie wird für vereinzelte Projekte durchgeführt. Es bestehen keine klaren Ziele für ein Projektportfolio-Management und die Zuständigkeiten und Aufgaben sind eher unklar</v>
      </c>
      <c r="H39" s="177"/>
      <c r="I39" s="42" t="str">
        <f>Katalog_Gesamt!M39</f>
        <v>Verwendung von "Good Practice" entwickelt sich. Erste Prozesse und Policies für Bewertung von Projekte sind definiert und dokumentiert. Erste Formen einer Struktur sind vorhanden. Sie sind  teilweise wiederholbar. Es besteht ein methodisches, strukturiertes und einheitliches Vorgehen. Die Basis für die Errechnung einer Projektkennzahl ist vorhanden.</v>
      </c>
      <c r="J39" s="177"/>
      <c r="K39" s="42" t="str">
        <f>Katalog_Gesamt!O39</f>
        <v>Interne "Best Practice" werden angewandt. Sämtliche Aspekte der Prozesse sind dokumentiert und wiederholbar. Policies wurden vom Management freigegeben. Erste Standards für eine Weiterentwicklung sind definiert. Die Projektkennzahl ist definiert und dient als Standard innerhalb des gesamten Unternehmens. Ziele und Messgrössen sind bekannt und kommuniziert.</v>
      </c>
      <c r="L39" s="177"/>
      <c r="M39" s="42" t="str">
        <f>Katalog_Gesamt!Q39</f>
        <v xml:space="preserve">Zukunftsgerichtetes und fortgeschrittenes Verständnis für die Anforderungen sind vorhanden. Es besteht eine integriertes System zur Performancemessung, welche IT-Ziele mit Unternehmenszielen durch die IT-Balanced-Scorecard verbindet. Abweichungen werden gesamthaft analysiert. Kontinuierliche Verbesserung gehört zum Alltag. </v>
      </c>
      <c r="O39" s="168"/>
      <c r="P39" s="169"/>
      <c r="Q39" s="169"/>
      <c r="R39" s="169"/>
      <c r="S39" s="170"/>
      <c r="U39" s="171"/>
    </row>
    <row r="50" spans="1:19" ht="12.75" x14ac:dyDescent="0.2">
      <c r="A50" s="37"/>
      <c r="C50" s="37"/>
      <c r="E50" s="37"/>
      <c r="F50" s="74"/>
      <c r="G50" s="37"/>
      <c r="H50" s="74"/>
      <c r="I50" s="37"/>
      <c r="J50" s="74"/>
      <c r="K50" s="37"/>
      <c r="L50" s="74"/>
      <c r="M50" s="37"/>
      <c r="O50" s="37"/>
      <c r="P50" s="37"/>
      <c r="Q50" s="37"/>
      <c r="R50" s="37"/>
      <c r="S50" s="37"/>
    </row>
    <row r="51" spans="1:19" ht="12.75" x14ac:dyDescent="0.2">
      <c r="A51" s="37"/>
      <c r="C51" s="37"/>
      <c r="E51" s="37"/>
      <c r="F51" s="74"/>
      <c r="G51" s="37"/>
      <c r="H51" s="74"/>
      <c r="I51" s="37"/>
      <c r="J51" s="74"/>
      <c r="K51" s="37"/>
      <c r="L51" s="74"/>
      <c r="M51" s="37"/>
      <c r="O51" s="37"/>
      <c r="P51" s="37"/>
      <c r="Q51" s="37"/>
      <c r="R51" s="37"/>
      <c r="S51" s="37"/>
    </row>
  </sheetData>
  <sheetProtection sheet="1" objects="1" scenarios="1" selectLockedCells="1"/>
  <mergeCells count="6">
    <mergeCell ref="B2:C2"/>
    <mergeCell ref="O9:S9"/>
    <mergeCell ref="A35:A39"/>
    <mergeCell ref="A11:A16"/>
    <mergeCell ref="A17:A20"/>
    <mergeCell ref="A21:A34"/>
  </mergeCells>
  <hyperlinks>
    <hyperlink ref="B2:C2" location="Inhaltsverzeichnis!A1" display="zurück zu Inhaltsverzeichnis"/>
  </hyperlinks>
  <pageMargins left="0.7" right="0.7" top="0.78740157499999996" bottom="0.78740157499999996" header="0.3" footer="0.3"/>
  <pageSetup paperSize="8" scale="63"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showGridLines="0" zoomScaleNormal="100" zoomScalePageLayoutView="125" workbookViewId="0">
      <pane xSplit="3" ySplit="10" topLeftCell="D11" activePane="bottomRight" state="frozen"/>
      <selection activeCell="Z13" sqref="Z13"/>
      <selection pane="topRight" activeCell="Z13" sqref="Z13"/>
      <selection pane="bottomLeft" activeCell="Z13" sqref="Z13"/>
      <selection pane="bottomRight" activeCell="B2" sqref="B2:C2"/>
    </sheetView>
  </sheetViews>
  <sheetFormatPr defaultColWidth="11.5546875" defaultRowHeight="15" x14ac:dyDescent="0.2"/>
  <cols>
    <col min="1" max="1" width="3.77734375" style="50" customWidth="1"/>
    <col min="2" max="2" width="3.88671875" style="20" customWidth="1"/>
    <col min="3" max="3" width="50.109375" style="38" customWidth="1"/>
    <col min="4" max="23" width="3.44140625" style="20" customWidth="1"/>
    <col min="24" max="24" width="11.33203125" style="20" customWidth="1"/>
    <col min="25" max="27" width="11.33203125" style="48" customWidth="1"/>
    <col min="28" max="28" width="11.33203125" style="20" customWidth="1"/>
    <col min="29" max="29" width="11.5546875" style="37"/>
    <col min="30" max="30" width="11.88671875" style="37" customWidth="1"/>
    <col min="31" max="31" width="9.88671875" style="37" bestFit="1" customWidth="1"/>
    <col min="32" max="32" width="14.88671875" style="37" bestFit="1" customWidth="1"/>
    <col min="33" max="16384" width="11.5546875" style="37"/>
  </cols>
  <sheetData>
    <row r="1" spans="1:30" ht="15" customHeight="1" x14ac:dyDescent="0.2"/>
    <row r="2" spans="1:30" ht="15" customHeight="1" x14ac:dyDescent="0.2">
      <c r="A2" s="15"/>
      <c r="B2" s="276" t="s">
        <v>317</v>
      </c>
      <c r="C2" s="276"/>
    </row>
    <row r="3" spans="1:30" ht="15" customHeight="1" x14ac:dyDescent="0.2">
      <c r="B3" s="37"/>
      <c r="C3" s="40"/>
    </row>
    <row r="4" spans="1:30" ht="15" customHeight="1" x14ac:dyDescent="0.2">
      <c r="B4" s="19"/>
      <c r="C4" s="40"/>
    </row>
    <row r="5" spans="1:30" ht="15" customHeight="1" x14ac:dyDescent="0.2">
      <c r="B5" s="19"/>
      <c r="C5" s="40"/>
    </row>
    <row r="6" spans="1:30" ht="20.25" customHeight="1" x14ac:dyDescent="0.2">
      <c r="B6" s="52" t="s">
        <v>10</v>
      </c>
      <c r="C6" s="40"/>
    </row>
    <row r="7" spans="1:30" ht="15" customHeight="1" x14ac:dyDescent="0.2">
      <c r="B7" s="19"/>
      <c r="C7" s="40"/>
    </row>
    <row r="8" spans="1:30" ht="15" customHeight="1" thickBot="1" x14ac:dyDescent="0.25"/>
    <row r="9" spans="1:30" s="124" customFormat="1" ht="42.95" customHeight="1" thickBot="1" x14ac:dyDescent="0.25">
      <c r="A9" s="123"/>
      <c r="B9" s="103" t="s">
        <v>315</v>
      </c>
      <c r="C9" s="122" t="s">
        <v>0</v>
      </c>
      <c r="D9" s="322" t="s">
        <v>3</v>
      </c>
      <c r="E9" s="323"/>
      <c r="F9" s="323"/>
      <c r="G9" s="323"/>
      <c r="H9" s="324"/>
      <c r="I9" s="325" t="s">
        <v>20</v>
      </c>
      <c r="J9" s="326"/>
      <c r="K9" s="326"/>
      <c r="L9" s="326"/>
      <c r="M9" s="327"/>
      <c r="N9" s="328" t="s">
        <v>26</v>
      </c>
      <c r="O9" s="323"/>
      <c r="P9" s="323"/>
      <c r="Q9" s="323"/>
      <c r="R9" s="324"/>
      <c r="S9" s="328" t="s">
        <v>24</v>
      </c>
      <c r="T9" s="323"/>
      <c r="U9" s="323"/>
      <c r="V9" s="323"/>
      <c r="W9" s="333"/>
      <c r="X9" s="103" t="s">
        <v>2</v>
      </c>
      <c r="Y9" s="122" t="s">
        <v>19</v>
      </c>
      <c r="Z9" s="122" t="s">
        <v>102</v>
      </c>
      <c r="AA9" s="122" t="s">
        <v>103</v>
      </c>
      <c r="AB9" s="122" t="s">
        <v>18</v>
      </c>
      <c r="AC9" s="122" t="s">
        <v>158</v>
      </c>
      <c r="AD9" s="122" t="s">
        <v>165</v>
      </c>
    </row>
    <row r="10" spans="1:30" ht="27" customHeight="1" thickBot="1" x14ac:dyDescent="0.25">
      <c r="A10" s="129"/>
      <c r="B10" s="129"/>
      <c r="C10" s="47"/>
      <c r="D10" s="23">
        <v>1</v>
      </c>
      <c r="E10" s="24">
        <v>2</v>
      </c>
      <c r="F10" s="24">
        <v>3</v>
      </c>
      <c r="G10" s="24">
        <v>4</v>
      </c>
      <c r="H10" s="25">
        <v>5</v>
      </c>
      <c r="I10" s="23">
        <v>1</v>
      </c>
      <c r="J10" s="24">
        <v>2</v>
      </c>
      <c r="K10" s="24">
        <v>3</v>
      </c>
      <c r="L10" s="24">
        <v>4</v>
      </c>
      <c r="M10" s="25">
        <v>5</v>
      </c>
      <c r="N10" s="23">
        <v>1</v>
      </c>
      <c r="O10" s="24">
        <v>2</v>
      </c>
      <c r="P10" s="24">
        <v>3</v>
      </c>
      <c r="Q10" s="24">
        <v>4</v>
      </c>
      <c r="R10" s="25">
        <v>5</v>
      </c>
      <c r="S10" s="23">
        <v>1</v>
      </c>
      <c r="T10" s="24">
        <v>2</v>
      </c>
      <c r="U10" s="24">
        <v>3</v>
      </c>
      <c r="V10" s="24">
        <v>4</v>
      </c>
      <c r="W10" s="98">
        <v>5</v>
      </c>
      <c r="X10" s="49"/>
      <c r="Y10" s="49"/>
      <c r="Z10" s="49"/>
      <c r="AA10" s="49"/>
      <c r="AB10" s="49"/>
      <c r="AC10" s="49"/>
      <c r="AD10" s="49"/>
    </row>
    <row r="11" spans="1:30" ht="89.25" x14ac:dyDescent="0.2">
      <c r="A11" s="285" t="s">
        <v>104</v>
      </c>
      <c r="B11" s="28">
        <v>1</v>
      </c>
      <c r="C11" s="27" t="str">
        <f>Katalog_Gesamt!C11</f>
        <v>Ist eine IT-Strategie vorhanden und wie erfolgt ein Abgleich der IT-Strategie mit der Unternehmensstrategie?
Wie ist der Bereich der Informatik innerhalb der Unternehmung positioniert?  Ist die Leitung der Informatik in der Geschäftsleitung vertreten? Gibt es ein Organigramm mit klaren Funktionsabgrenzungen innerhalb der IT-Organisation?</v>
      </c>
      <c r="D11" s="43" t="str">
        <f>IF(Übersicht!D11="x",1,"")</f>
        <v/>
      </c>
      <c r="E11" s="181" t="str">
        <f>IF(Übersicht!E11="x",2,"")</f>
        <v/>
      </c>
      <c r="F11" s="181" t="str">
        <f>IF(Übersicht!F11="x",3,"")</f>
        <v/>
      </c>
      <c r="G11" s="181" t="str">
        <f>IF(Übersicht!G11="x",4,"")</f>
        <v/>
      </c>
      <c r="H11" s="182" t="str">
        <f>IF(Übersicht!H11="x",5,"")</f>
        <v/>
      </c>
      <c r="I11" s="43" t="str">
        <f>IF(Übersicht!I11="x",1,"")</f>
        <v/>
      </c>
      <c r="J11" s="181" t="str">
        <f>IF(Übersicht!J11="x",2,"")</f>
        <v/>
      </c>
      <c r="K11" s="181" t="str">
        <f>IF(Übersicht!K11="x",3,"")</f>
        <v/>
      </c>
      <c r="L11" s="181" t="str">
        <f>IF(Übersicht!L11="x",4,"")</f>
        <v/>
      </c>
      <c r="M11" s="182" t="str">
        <f>IF(Übersicht!M11="x",5,"")</f>
        <v/>
      </c>
      <c r="N11" s="43" t="str">
        <f>IF(Übersicht!N11="x",1,"")</f>
        <v/>
      </c>
      <c r="O11" s="181" t="str">
        <f>IF(Übersicht!O11="x",2,"")</f>
        <v/>
      </c>
      <c r="P11" s="181" t="str">
        <f>IF(Übersicht!P11="x",3,"")</f>
        <v/>
      </c>
      <c r="Q11" s="181" t="str">
        <f>IF(Übersicht!Q11="x",4,"")</f>
        <v/>
      </c>
      <c r="R11" s="182" t="str">
        <f>IF(Übersicht!R11="x",5,"")</f>
        <v/>
      </c>
      <c r="S11" s="43" t="str">
        <f>IF(Übersicht!S11="x",1,"")</f>
        <v/>
      </c>
      <c r="T11" s="181" t="str">
        <f>IF(Übersicht!T11="x",2,"")</f>
        <v/>
      </c>
      <c r="U11" s="181" t="str">
        <f>IF(Übersicht!U11="x",3,"")</f>
        <v/>
      </c>
      <c r="V11" s="181" t="str">
        <f>IF(Übersicht!V11="x",4,"")</f>
        <v/>
      </c>
      <c r="W11" s="183" t="str">
        <f>IF(Übersicht!W11="x",5,"")</f>
        <v/>
      </c>
      <c r="X11" s="264" t="str">
        <f>IF(MAX(D11:W11)-MIN(D11:W11)=0,"",MAX(D11:W11)-MIN(D11:W11))</f>
        <v/>
      </c>
      <c r="Y11" s="184" t="str">
        <f>IF(ISERROR(SUM(D11:W11)/COUNT(D11:W11)),"",SUM(D11:W11)/COUNT(D11:W11))</f>
        <v/>
      </c>
      <c r="Z11" s="185" t="str">
        <f>IF(MAX(D11:W11)=0,"",MAX(D11:W11))</f>
        <v/>
      </c>
      <c r="AA11" s="185" t="str">
        <f>IF(MIN(D11:W11)=0,"",MIN(D11:W11))</f>
        <v/>
      </c>
      <c r="AB11" s="261"/>
      <c r="AC11" s="330" t="str">
        <f>IF(ISERROR(SUM(AB11:AB17)/COUNT(AB11:AB17)),"",SUM(AB11:AB17)/COUNT(AB11:AB17))</f>
        <v/>
      </c>
      <c r="AD11" s="329" t="str">
        <f>IF(ISERROR(SUM(Y11:Y17)/COUNT(Y11:Y17)),"",SUM(Y11:Y17)/COUNT(Y11:Y16))</f>
        <v/>
      </c>
    </row>
    <row r="12" spans="1:30" ht="25.5" x14ac:dyDescent="0.2">
      <c r="A12" s="285"/>
      <c r="B12" s="28">
        <v>2</v>
      </c>
      <c r="C12" s="27" t="str">
        <f>Katalog_Gesamt!C12</f>
        <v>Wie werden die, durch die Informatik entstehenden Kosten geplant, budgetiert, verrechnet und kontrolliert.</v>
      </c>
      <c r="D12" s="186" t="str">
        <f>IF(Übersicht!D12="x",1,"")</f>
        <v/>
      </c>
      <c r="E12" s="187" t="str">
        <f>IF(Übersicht!E12="x",2,"")</f>
        <v/>
      </c>
      <c r="F12" s="187" t="str">
        <f>IF(Übersicht!F12="x",3,"")</f>
        <v/>
      </c>
      <c r="G12" s="187" t="str">
        <f>IF(Übersicht!G12="x",4,"")</f>
        <v/>
      </c>
      <c r="H12" s="188" t="str">
        <f>IF(Übersicht!H12="x",5,"")</f>
        <v/>
      </c>
      <c r="I12" s="186" t="str">
        <f>IF(Übersicht!I12="x",1,"")</f>
        <v/>
      </c>
      <c r="J12" s="187" t="str">
        <f>IF(Übersicht!J12="x",2,"")</f>
        <v/>
      </c>
      <c r="K12" s="187" t="str">
        <f>IF(Übersicht!K12="x",3,"")</f>
        <v/>
      </c>
      <c r="L12" s="187" t="str">
        <f>IF(Übersicht!L12="x",4,"")</f>
        <v/>
      </c>
      <c r="M12" s="188" t="str">
        <f>IF(Übersicht!M12="x",5,"")</f>
        <v/>
      </c>
      <c r="N12" s="186" t="str">
        <f>IF(Übersicht!N12="x",1,"")</f>
        <v/>
      </c>
      <c r="O12" s="187" t="str">
        <f>IF(Übersicht!O12="x",2,"")</f>
        <v/>
      </c>
      <c r="P12" s="187" t="str">
        <f>IF(Übersicht!P12="x",3,"")</f>
        <v/>
      </c>
      <c r="Q12" s="187" t="str">
        <f>IF(Übersicht!Q12="x",4,"")</f>
        <v/>
      </c>
      <c r="R12" s="188" t="str">
        <f>IF(Übersicht!R12="x",5,"")</f>
        <v/>
      </c>
      <c r="S12" s="186" t="str">
        <f>IF(Übersicht!S12="x",1,"")</f>
        <v/>
      </c>
      <c r="T12" s="187" t="str">
        <f>IF(Übersicht!T12="x",2,"")</f>
        <v/>
      </c>
      <c r="U12" s="187" t="str">
        <f>IF(Übersicht!U12="x",3,"")</f>
        <v/>
      </c>
      <c r="V12" s="187" t="str">
        <f>IF(Übersicht!V12="x",4,"")</f>
        <v/>
      </c>
      <c r="W12" s="189" t="str">
        <f>IF(Übersicht!W12="x",5,"")</f>
        <v/>
      </c>
      <c r="X12" s="190" t="str">
        <f t="shared" ref="X12:X39" si="0">IF(MAX(D12:W12)-MIN(D12:W12)=0,"",MAX(D12:W12)-MIN(D12:W12))</f>
        <v/>
      </c>
      <c r="Y12" s="191" t="str">
        <f t="shared" ref="Y12:Y39" si="1">IF(ISERROR(SUM(D12:W12)/COUNT(D12:W12)),"",SUM(D12:W12)/COUNT(D12:W12))</f>
        <v/>
      </c>
      <c r="Z12" s="192" t="str">
        <f t="shared" ref="Z12:Z39" si="2">IF(MAX(D12:W12)=0,"",MAX(D12:W12))</f>
        <v/>
      </c>
      <c r="AA12" s="192" t="str">
        <f t="shared" ref="AA12:AA39" si="3">IF(MIN(D12:W12)=0,"",MIN(D12:W12))</f>
        <v/>
      </c>
      <c r="AB12" s="262"/>
      <c r="AC12" s="331"/>
      <c r="AD12" s="320"/>
    </row>
    <row r="13" spans="1:30" ht="89.25" x14ac:dyDescent="0.2">
      <c r="A13" s="285"/>
      <c r="B13" s="28">
        <v>3</v>
      </c>
      <c r="C13" s="27" t="str">
        <f>Katalog_Gesamt!C13</f>
        <v xml:space="preserve">Besteht eine Auflistung aller IT-Risiken? Wie werden diese Risiken entsprechend ihrem Einfluss auf das Business bewertet?
Bestehen Rahmenbedingungen und definitive Absprachen mit der Unternehmensleitung über den Umgang mit Risiken im Allgemeinen und IT-Risiken im Besonderen?
</v>
      </c>
      <c r="D13" s="186" t="str">
        <f>IF(Übersicht!D13="x",1,"")</f>
        <v/>
      </c>
      <c r="E13" s="187" t="str">
        <f>IF(Übersicht!E13="x",2,"")</f>
        <v/>
      </c>
      <c r="F13" s="187" t="str">
        <f>IF(Übersicht!F13="x",3,"")</f>
        <v/>
      </c>
      <c r="G13" s="187" t="str">
        <f>IF(Übersicht!G13="x",4,"")</f>
        <v/>
      </c>
      <c r="H13" s="188" t="str">
        <f>IF(Übersicht!H13="x",5,"")</f>
        <v/>
      </c>
      <c r="I13" s="186" t="str">
        <f>IF(Übersicht!I13="x",1,"")</f>
        <v/>
      </c>
      <c r="J13" s="187" t="str">
        <f>IF(Übersicht!J13="x",2,"")</f>
        <v/>
      </c>
      <c r="K13" s="187" t="str">
        <f>IF(Übersicht!K13="x",3,"")</f>
        <v/>
      </c>
      <c r="L13" s="187" t="str">
        <f>IF(Übersicht!L13="x",4,"")</f>
        <v/>
      </c>
      <c r="M13" s="188" t="str">
        <f>IF(Übersicht!M13="x",5,"")</f>
        <v/>
      </c>
      <c r="N13" s="186" t="str">
        <f>IF(Übersicht!N13="x",1,"")</f>
        <v/>
      </c>
      <c r="O13" s="187" t="str">
        <f>IF(Übersicht!O13="x",2,"")</f>
        <v/>
      </c>
      <c r="P13" s="187" t="str">
        <f>IF(Übersicht!P13="x",3,"")</f>
        <v/>
      </c>
      <c r="Q13" s="187" t="str">
        <f>IF(Übersicht!Q13="x",4,"")</f>
        <v/>
      </c>
      <c r="R13" s="188" t="str">
        <f>IF(Übersicht!R13="x",5,"")</f>
        <v/>
      </c>
      <c r="S13" s="186" t="str">
        <f>IF(Übersicht!S13="x",1,"")</f>
        <v/>
      </c>
      <c r="T13" s="187" t="str">
        <f>IF(Übersicht!T13="x",2,"")</f>
        <v/>
      </c>
      <c r="U13" s="187" t="str">
        <f>IF(Übersicht!U13="x",3,"")</f>
        <v/>
      </c>
      <c r="V13" s="187" t="str">
        <f>IF(Übersicht!V13="x",4,"")</f>
        <v/>
      </c>
      <c r="W13" s="189" t="str">
        <f>IF(Übersicht!W13="x",5,"")</f>
        <v/>
      </c>
      <c r="X13" s="190" t="str">
        <f t="shared" si="0"/>
        <v/>
      </c>
      <c r="Y13" s="191" t="str">
        <f t="shared" si="1"/>
        <v/>
      </c>
      <c r="Z13" s="192" t="str">
        <f t="shared" si="2"/>
        <v/>
      </c>
      <c r="AA13" s="192" t="str">
        <f t="shared" si="3"/>
        <v/>
      </c>
      <c r="AB13" s="262"/>
      <c r="AC13" s="331"/>
      <c r="AD13" s="320"/>
    </row>
    <row r="14" spans="1:30" ht="25.5" x14ac:dyDescent="0.2">
      <c r="A14" s="285"/>
      <c r="B14" s="28">
        <v>4</v>
      </c>
      <c r="C14" s="27" t="str">
        <f>Katalog_Gesamt!C14</f>
        <v xml:space="preserve">Wie wird die IT-Sicherheit sichergestellt? Bestehen hier definierte Prozesse und Richtlinien bzw. ein Alignement mit der Unternehmensleitung? </v>
      </c>
      <c r="D14" s="186" t="str">
        <f>IF(Übersicht!D14="x",1,"")</f>
        <v/>
      </c>
      <c r="E14" s="187" t="str">
        <f>IF(Übersicht!E14="x",2,"")</f>
        <v/>
      </c>
      <c r="F14" s="187" t="str">
        <f>IF(Übersicht!F14="x",3,"")</f>
        <v/>
      </c>
      <c r="G14" s="187" t="str">
        <f>IF(Übersicht!G14="x",4,"")</f>
        <v/>
      </c>
      <c r="H14" s="188" t="str">
        <f>IF(Übersicht!H14="x",5,"")</f>
        <v/>
      </c>
      <c r="I14" s="186" t="str">
        <f>IF(Übersicht!I14="x",1,"")</f>
        <v/>
      </c>
      <c r="J14" s="187" t="str">
        <f>IF(Übersicht!J14="x",2,"")</f>
        <v/>
      </c>
      <c r="K14" s="187" t="str">
        <f>IF(Übersicht!K14="x",3,"")</f>
        <v/>
      </c>
      <c r="L14" s="187" t="str">
        <f>IF(Übersicht!L14="x",4,"")</f>
        <v/>
      </c>
      <c r="M14" s="188" t="str">
        <f>IF(Übersicht!M14="x",5,"")</f>
        <v/>
      </c>
      <c r="N14" s="186" t="str">
        <f>IF(Übersicht!N14="x",1,"")</f>
        <v/>
      </c>
      <c r="O14" s="187" t="str">
        <f>IF(Übersicht!O14="x",2,"")</f>
        <v/>
      </c>
      <c r="P14" s="187" t="str">
        <f>IF(Übersicht!P14="x",3,"")</f>
        <v/>
      </c>
      <c r="Q14" s="187" t="str">
        <f>IF(Übersicht!Q14="x",4,"")</f>
        <v/>
      </c>
      <c r="R14" s="188" t="str">
        <f>IF(Übersicht!R14="x",5,"")</f>
        <v/>
      </c>
      <c r="S14" s="186" t="str">
        <f>IF(Übersicht!S14="x",1,"")</f>
        <v/>
      </c>
      <c r="T14" s="187" t="str">
        <f>IF(Übersicht!T14="x",2,"")</f>
        <v/>
      </c>
      <c r="U14" s="187" t="str">
        <f>IF(Übersicht!U14="x",3,"")</f>
        <v/>
      </c>
      <c r="V14" s="187" t="str">
        <f>IF(Übersicht!V14="x",4,"")</f>
        <v/>
      </c>
      <c r="W14" s="189" t="str">
        <f>IF(Übersicht!W14="x",5,"")</f>
        <v/>
      </c>
      <c r="X14" s="190" t="str">
        <f t="shared" si="0"/>
        <v/>
      </c>
      <c r="Y14" s="191" t="str">
        <f t="shared" si="1"/>
        <v/>
      </c>
      <c r="Z14" s="192" t="str">
        <f t="shared" si="2"/>
        <v/>
      </c>
      <c r="AA14" s="192" t="str">
        <f t="shared" si="3"/>
        <v/>
      </c>
      <c r="AB14" s="262"/>
      <c r="AC14" s="331"/>
      <c r="AD14" s="320"/>
    </row>
    <row r="15" spans="1:30" ht="25.5" x14ac:dyDescent="0.2">
      <c r="A15" s="285"/>
      <c r="B15" s="28">
        <v>5</v>
      </c>
      <c r="C15" s="27" t="str">
        <f>Katalog_Gesamt!C15</f>
        <v>Bestehen Definitionen zur Business-Continuity und Absprachen über die Verfügbarkeit der Informatiksysteme?</v>
      </c>
      <c r="D15" s="186" t="str">
        <f>IF(Übersicht!D15="x",1,"")</f>
        <v/>
      </c>
      <c r="E15" s="187" t="str">
        <f>IF(Übersicht!E15="x",2,"")</f>
        <v/>
      </c>
      <c r="F15" s="187" t="str">
        <f>IF(Übersicht!F15="x",3,"")</f>
        <v/>
      </c>
      <c r="G15" s="187" t="str">
        <f>IF(Übersicht!G15="x",4,"")</f>
        <v/>
      </c>
      <c r="H15" s="188" t="str">
        <f>IF(Übersicht!H15="x",5,"")</f>
        <v/>
      </c>
      <c r="I15" s="186" t="str">
        <f>IF(Übersicht!I15="x",1,"")</f>
        <v/>
      </c>
      <c r="J15" s="187" t="str">
        <f>IF(Übersicht!J15="x",2,"")</f>
        <v/>
      </c>
      <c r="K15" s="187" t="str">
        <f>IF(Übersicht!K15="x",3,"")</f>
        <v/>
      </c>
      <c r="L15" s="187" t="str">
        <f>IF(Übersicht!L15="x",4,"")</f>
        <v/>
      </c>
      <c r="M15" s="188" t="str">
        <f>IF(Übersicht!M15="x",5,"")</f>
        <v/>
      </c>
      <c r="N15" s="186" t="str">
        <f>IF(Übersicht!N15="x",1,"")</f>
        <v/>
      </c>
      <c r="O15" s="187" t="str">
        <f>IF(Übersicht!O15="x",2,"")</f>
        <v/>
      </c>
      <c r="P15" s="187" t="str">
        <f>IF(Übersicht!P15="x",3,"")</f>
        <v/>
      </c>
      <c r="Q15" s="187" t="str">
        <f>IF(Übersicht!Q15="x",4,"")</f>
        <v/>
      </c>
      <c r="R15" s="188" t="str">
        <f>IF(Übersicht!R15="x",5,"")</f>
        <v/>
      </c>
      <c r="S15" s="186" t="str">
        <f>IF(Übersicht!S15="x",1,"")</f>
        <v/>
      </c>
      <c r="T15" s="187" t="str">
        <f>IF(Übersicht!T15="x",2,"")</f>
        <v/>
      </c>
      <c r="U15" s="187" t="str">
        <f>IF(Übersicht!U15="x",3,"")</f>
        <v/>
      </c>
      <c r="V15" s="187" t="str">
        <f>IF(Übersicht!V15="x",4,"")</f>
        <v/>
      </c>
      <c r="W15" s="189" t="str">
        <f>IF(Übersicht!W15="x",5,"")</f>
        <v/>
      </c>
      <c r="X15" s="190" t="str">
        <f t="shared" si="0"/>
        <v/>
      </c>
      <c r="Y15" s="191" t="str">
        <f t="shared" si="1"/>
        <v/>
      </c>
      <c r="Z15" s="192" t="str">
        <f t="shared" si="2"/>
        <v/>
      </c>
      <c r="AA15" s="192" t="str">
        <f t="shared" si="3"/>
        <v/>
      </c>
      <c r="AB15" s="262"/>
      <c r="AC15" s="331"/>
      <c r="AD15" s="320"/>
    </row>
    <row r="16" spans="1:30" ht="76.5" x14ac:dyDescent="0.2">
      <c r="A16" s="285"/>
      <c r="B16" s="28">
        <v>6</v>
      </c>
      <c r="C16" s="27" t="str">
        <f>Katalog_Gesamt!C16</f>
        <v>Besteht eine Auflistung aller Regularien, welche die IT betreffen? Wie wurden für diese Regularien Rechtsverbindlichkeit und Risiko bei Nichteinhaltung bewertet?
Wie wird sichergestellt, dass die Mitarbeiter und die IT-Systeme die rechtlich verbindlichen Compliance-Vorgaben einhalten?</v>
      </c>
      <c r="D16" s="186" t="str">
        <f>IF(Übersicht!D16="x",1,"")</f>
        <v/>
      </c>
      <c r="E16" s="187" t="str">
        <f>IF(Übersicht!E16="x",2,"")</f>
        <v/>
      </c>
      <c r="F16" s="187" t="str">
        <f>IF(Übersicht!F16="x",3,"")</f>
        <v/>
      </c>
      <c r="G16" s="187" t="str">
        <f>IF(Übersicht!G16="x",4,"")</f>
        <v/>
      </c>
      <c r="H16" s="188" t="str">
        <f>IF(Übersicht!H16="x",5,"")</f>
        <v/>
      </c>
      <c r="I16" s="186" t="str">
        <f>IF(Übersicht!I16="x",1,"")</f>
        <v/>
      </c>
      <c r="J16" s="187" t="str">
        <f>IF(Übersicht!J16="x",2,"")</f>
        <v/>
      </c>
      <c r="K16" s="187" t="str">
        <f>IF(Übersicht!K16="x",3,"")</f>
        <v/>
      </c>
      <c r="L16" s="187" t="str">
        <f>IF(Übersicht!L16="x",4,"")</f>
        <v/>
      </c>
      <c r="M16" s="188" t="str">
        <f>IF(Übersicht!M16="x",5,"")</f>
        <v/>
      </c>
      <c r="N16" s="186" t="str">
        <f>IF(Übersicht!N16="x",1,"")</f>
        <v/>
      </c>
      <c r="O16" s="187" t="str">
        <f>IF(Übersicht!O16="x",2,"")</f>
        <v/>
      </c>
      <c r="P16" s="187" t="str">
        <f>IF(Übersicht!P16="x",3,"")</f>
        <v/>
      </c>
      <c r="Q16" s="187" t="str">
        <f>IF(Übersicht!Q16="x",4,"")</f>
        <v/>
      </c>
      <c r="R16" s="188" t="str">
        <f>IF(Übersicht!R16="x",5,"")</f>
        <v/>
      </c>
      <c r="S16" s="186" t="str">
        <f>IF(Übersicht!S16="x",1,"")</f>
        <v/>
      </c>
      <c r="T16" s="187" t="str">
        <f>IF(Übersicht!T16="x",2,"")</f>
        <v/>
      </c>
      <c r="U16" s="187" t="str">
        <f>IF(Übersicht!U16="x",3,"")</f>
        <v/>
      </c>
      <c r="V16" s="187" t="str">
        <f>IF(Übersicht!V16="x",4,"")</f>
        <v/>
      </c>
      <c r="W16" s="189" t="str">
        <f>IF(Übersicht!W16="x",5,"")</f>
        <v/>
      </c>
      <c r="X16" s="190" t="str">
        <f t="shared" si="0"/>
        <v/>
      </c>
      <c r="Y16" s="191" t="str">
        <f t="shared" si="1"/>
        <v/>
      </c>
      <c r="Z16" s="192" t="str">
        <f t="shared" si="2"/>
        <v/>
      </c>
      <c r="AA16" s="192" t="str">
        <f t="shared" si="3"/>
        <v/>
      </c>
      <c r="AB16" s="262"/>
      <c r="AC16" s="331"/>
      <c r="AD16" s="320"/>
    </row>
    <row r="17" spans="1:30" ht="51" x14ac:dyDescent="0.2">
      <c r="A17" s="285"/>
      <c r="B17" s="28">
        <v>7</v>
      </c>
      <c r="C17" s="27" t="str">
        <f>Katalog_Gesamt!C17</f>
        <v>Wie unterstützt die IT das Business bei der Entwicklung und Implementierung neuer Businessprozesse in die IT-Landschaft?
Werden Optimierung und Automatisierung der bestehenden Businessprozesse von der IT gefördert und getrieben?</v>
      </c>
      <c r="D17" s="186" t="str">
        <f>IF(Übersicht!D17="x",1,"")</f>
        <v/>
      </c>
      <c r="E17" s="187" t="str">
        <f>IF(Übersicht!E17="x",2,"")</f>
        <v/>
      </c>
      <c r="F17" s="187" t="str">
        <f>IF(Übersicht!F17="x",3,"")</f>
        <v/>
      </c>
      <c r="G17" s="187" t="str">
        <f>IF(Übersicht!G17="x",4,"")</f>
        <v/>
      </c>
      <c r="H17" s="188" t="str">
        <f>IF(Übersicht!H17="x",5,"")</f>
        <v/>
      </c>
      <c r="I17" s="186" t="str">
        <f>IF(Übersicht!I17="x",1,"")</f>
        <v/>
      </c>
      <c r="J17" s="187" t="str">
        <f>IF(Übersicht!J17="x",2,"")</f>
        <v/>
      </c>
      <c r="K17" s="187" t="str">
        <f>IF(Übersicht!K17="x",3,"")</f>
        <v/>
      </c>
      <c r="L17" s="187" t="str">
        <f>IF(Übersicht!L17="x",4,"")</f>
        <v/>
      </c>
      <c r="M17" s="188" t="str">
        <f>IF(Übersicht!M17="x",5,"")</f>
        <v/>
      </c>
      <c r="N17" s="186" t="str">
        <f>IF(Übersicht!N17="x",1,"")</f>
        <v/>
      </c>
      <c r="O17" s="187" t="str">
        <f>IF(Übersicht!O17="x",2,"")</f>
        <v/>
      </c>
      <c r="P17" s="187" t="str">
        <f>IF(Übersicht!P17="x",3,"")</f>
        <v/>
      </c>
      <c r="Q17" s="187" t="str">
        <f>IF(Übersicht!Q17="x",4,"")</f>
        <v/>
      </c>
      <c r="R17" s="188" t="str">
        <f>IF(Übersicht!R17="x",5,"")</f>
        <v/>
      </c>
      <c r="S17" s="186" t="str">
        <f>IF(Übersicht!S17="x",1,"")</f>
        <v/>
      </c>
      <c r="T17" s="187" t="str">
        <f>IF(Übersicht!T17="x",2,"")</f>
        <v/>
      </c>
      <c r="U17" s="187" t="str">
        <f>IF(Übersicht!U17="x",3,"")</f>
        <v/>
      </c>
      <c r="V17" s="187" t="str">
        <f>IF(Übersicht!V17="x",4,"")</f>
        <v/>
      </c>
      <c r="W17" s="189" t="str">
        <f>IF(Übersicht!W17="x",5,"")</f>
        <v/>
      </c>
      <c r="X17" s="190" t="str">
        <f t="shared" si="0"/>
        <v/>
      </c>
      <c r="Y17" s="191" t="str">
        <f t="shared" si="1"/>
        <v/>
      </c>
      <c r="Z17" s="192" t="str">
        <f t="shared" si="2"/>
        <v/>
      </c>
      <c r="AA17" s="192" t="str">
        <f t="shared" si="3"/>
        <v/>
      </c>
      <c r="AB17" s="262"/>
      <c r="AC17" s="331"/>
      <c r="AD17" s="320"/>
    </row>
    <row r="18" spans="1:30" ht="102.75" customHeight="1" x14ac:dyDescent="0.2">
      <c r="A18" s="288" t="s">
        <v>105</v>
      </c>
      <c r="B18" s="29">
        <v>8</v>
      </c>
      <c r="C18" s="30" t="str">
        <f>Katalog_Gesamt!C18</f>
        <v>Bestehen für die IT-Services ein Servicekatalog mit einer detaillierten Beschreibung und Service-Level-Agreements für jeden einzelnen Service sowie ein Prozess für die Entwicklung dieser IT-Services?
Wie werden die IT-Services kalkuliert? Fliessen alle anfallenden Kosten in die Servicekalkulation mit ein?</v>
      </c>
      <c r="D18" s="193" t="str">
        <f>IF(Übersicht!D18="x",1,"")</f>
        <v/>
      </c>
      <c r="E18" s="194" t="str">
        <f>IF(Übersicht!E18="x",2,"")</f>
        <v/>
      </c>
      <c r="F18" s="194" t="str">
        <f>IF(Übersicht!F18="x",3,"")</f>
        <v/>
      </c>
      <c r="G18" s="194" t="str">
        <f>IF(Übersicht!G18="x",4,"")</f>
        <v/>
      </c>
      <c r="H18" s="195" t="str">
        <f>IF(Übersicht!H18="x",5,"")</f>
        <v/>
      </c>
      <c r="I18" s="193" t="str">
        <f>IF(Übersicht!I18="x",1,"")</f>
        <v/>
      </c>
      <c r="J18" s="194" t="str">
        <f>IF(Übersicht!J18="x",2,"")</f>
        <v/>
      </c>
      <c r="K18" s="194" t="str">
        <f>IF(Übersicht!K18="x",3,"")</f>
        <v/>
      </c>
      <c r="L18" s="194" t="str">
        <f>IF(Übersicht!L18="x",4,"")</f>
        <v/>
      </c>
      <c r="M18" s="195" t="str">
        <f>IF(Übersicht!M18="x",5,"")</f>
        <v/>
      </c>
      <c r="N18" s="193" t="str">
        <f>IF(Übersicht!N18="x",1,"")</f>
        <v/>
      </c>
      <c r="O18" s="194" t="str">
        <f>IF(Übersicht!O18="x",2,"")</f>
        <v/>
      </c>
      <c r="P18" s="194" t="str">
        <f>IF(Übersicht!P18="x",3,"")</f>
        <v/>
      </c>
      <c r="Q18" s="194" t="str">
        <f>IF(Übersicht!Q18="x",4,"")</f>
        <v/>
      </c>
      <c r="R18" s="195" t="str">
        <f>IF(Übersicht!R18="x",5,"")</f>
        <v/>
      </c>
      <c r="S18" s="193" t="str">
        <f>IF(Übersicht!S18="x",1,"")</f>
        <v/>
      </c>
      <c r="T18" s="194" t="str">
        <f>IF(Übersicht!T18="x",2,"")</f>
        <v/>
      </c>
      <c r="U18" s="194" t="str">
        <f>IF(Übersicht!U18="x",3,"")</f>
        <v/>
      </c>
      <c r="V18" s="194" t="str">
        <f>IF(Übersicht!V18="x",4,"")</f>
        <v/>
      </c>
      <c r="W18" s="196" t="str">
        <f>IF(Übersicht!W18="x",5,"")</f>
        <v/>
      </c>
      <c r="X18" s="190" t="str">
        <f t="shared" si="0"/>
        <v/>
      </c>
      <c r="Y18" s="191" t="str">
        <f t="shared" si="1"/>
        <v/>
      </c>
      <c r="Z18" s="192" t="str">
        <f t="shared" si="2"/>
        <v/>
      </c>
      <c r="AA18" s="192" t="str">
        <f t="shared" si="3"/>
        <v/>
      </c>
      <c r="AB18" s="262"/>
      <c r="AC18" s="331" t="str">
        <f>IF(ISERROR(SUM(AB18:AB22)/COUNT(AB18:AB22)),"",SUM(AB18:AB22)/COUNT(AB18:AB22))</f>
        <v/>
      </c>
      <c r="AD18" s="320" t="str">
        <f>IF(ISERROR(SUM(Y18:Y22)/COUNT(Y18:Y22)),"",SUM(Y18:Y22)/COUNT(Y18:Y22))</f>
        <v/>
      </c>
    </row>
    <row r="19" spans="1:30" ht="25.5" x14ac:dyDescent="0.2">
      <c r="A19" s="288"/>
      <c r="B19" s="29">
        <v>9</v>
      </c>
      <c r="C19" s="30" t="str">
        <f>Katalog_Gesamt!C19</f>
        <v>Werden IT-Services gemessen und wie werden die Service-Level-Agreements auf ihre Erfüllung hin überprüft?</v>
      </c>
      <c r="D19" s="186" t="str">
        <f>IF(Übersicht!D19="x",1,"")</f>
        <v/>
      </c>
      <c r="E19" s="187" t="str">
        <f>IF(Übersicht!E19="x",2,"")</f>
        <v/>
      </c>
      <c r="F19" s="187" t="str">
        <f>IF(Übersicht!F19="x",3,"")</f>
        <v/>
      </c>
      <c r="G19" s="187" t="str">
        <f>IF(Übersicht!G19="x",4,"")</f>
        <v/>
      </c>
      <c r="H19" s="188" t="str">
        <f>IF(Übersicht!H19="x",5,"")</f>
        <v/>
      </c>
      <c r="I19" s="186" t="str">
        <f>IF(Übersicht!I19="x",1,"")</f>
        <v/>
      </c>
      <c r="J19" s="187" t="str">
        <f>IF(Übersicht!J19="x",2,"")</f>
        <v/>
      </c>
      <c r="K19" s="187" t="str">
        <f>IF(Übersicht!K19="x",3,"")</f>
        <v/>
      </c>
      <c r="L19" s="187" t="str">
        <f>IF(Übersicht!L19="x",4,"")</f>
        <v/>
      </c>
      <c r="M19" s="188" t="str">
        <f>IF(Übersicht!M19="x",5,"")</f>
        <v/>
      </c>
      <c r="N19" s="186" t="str">
        <f>IF(Übersicht!N19="x",1,"")</f>
        <v/>
      </c>
      <c r="O19" s="187" t="str">
        <f>IF(Übersicht!O19="x",2,"")</f>
        <v/>
      </c>
      <c r="P19" s="187" t="str">
        <f>IF(Übersicht!P19="x",3,"")</f>
        <v/>
      </c>
      <c r="Q19" s="187" t="str">
        <f>IF(Übersicht!Q19="x",4,"")</f>
        <v/>
      </c>
      <c r="R19" s="188" t="str">
        <f>IF(Übersicht!R19="x",5,"")</f>
        <v/>
      </c>
      <c r="S19" s="186" t="str">
        <f>IF(Übersicht!S19="x",1,"")</f>
        <v/>
      </c>
      <c r="T19" s="187" t="str">
        <f>IF(Übersicht!T19="x",2,"")</f>
        <v/>
      </c>
      <c r="U19" s="187" t="str">
        <f>IF(Übersicht!U19="x",3,"")</f>
        <v/>
      </c>
      <c r="V19" s="187" t="str">
        <f>IF(Übersicht!V19="x",4,"")</f>
        <v/>
      </c>
      <c r="W19" s="189" t="str">
        <f>IF(Übersicht!W19="x",5,"")</f>
        <v/>
      </c>
      <c r="X19" s="190" t="str">
        <f t="shared" si="0"/>
        <v/>
      </c>
      <c r="Y19" s="191" t="str">
        <f t="shared" si="1"/>
        <v/>
      </c>
      <c r="Z19" s="192" t="str">
        <f t="shared" si="2"/>
        <v/>
      </c>
      <c r="AA19" s="192" t="str">
        <f t="shared" si="3"/>
        <v/>
      </c>
      <c r="AB19" s="262"/>
      <c r="AC19" s="331"/>
      <c r="AD19" s="320"/>
    </row>
    <row r="20" spans="1:30" ht="25.5" x14ac:dyDescent="0.2">
      <c r="A20" s="288"/>
      <c r="B20" s="29">
        <v>10</v>
      </c>
      <c r="C20" s="30" t="str">
        <f>Katalog_Gesamt!C20</f>
        <v>Werden IT-Prozesse definiert und wie werden die entwickelten Prozesse entsprechend dokumentiert?</v>
      </c>
      <c r="D20" s="186" t="str">
        <f>IF(Übersicht!D20="x",1,"")</f>
        <v/>
      </c>
      <c r="E20" s="187" t="str">
        <f>IF(Übersicht!E20="x",2,"")</f>
        <v/>
      </c>
      <c r="F20" s="187" t="str">
        <f>IF(Übersicht!F20="x",3,"")</f>
        <v/>
      </c>
      <c r="G20" s="187" t="str">
        <f>IF(Übersicht!G20="x",4,"")</f>
        <v/>
      </c>
      <c r="H20" s="188" t="str">
        <f>IF(Übersicht!H20="x",5,"")</f>
        <v/>
      </c>
      <c r="I20" s="186" t="str">
        <f>IF(Übersicht!I20="x",1,"")</f>
        <v/>
      </c>
      <c r="J20" s="187" t="str">
        <f>IF(Übersicht!J20="x",2,"")</f>
        <v/>
      </c>
      <c r="K20" s="187" t="str">
        <f>IF(Übersicht!K20="x",3,"")</f>
        <v/>
      </c>
      <c r="L20" s="187" t="str">
        <f>IF(Übersicht!L20="x",4,"")</f>
        <v/>
      </c>
      <c r="M20" s="188" t="str">
        <f>IF(Übersicht!M20="x",5,"")</f>
        <v/>
      </c>
      <c r="N20" s="186" t="str">
        <f>IF(Übersicht!N20="x",1,"")</f>
        <v/>
      </c>
      <c r="O20" s="187" t="str">
        <f>IF(Übersicht!O20="x",2,"")</f>
        <v/>
      </c>
      <c r="P20" s="187" t="str">
        <f>IF(Übersicht!P20="x",3,"")</f>
        <v/>
      </c>
      <c r="Q20" s="187" t="str">
        <f>IF(Übersicht!Q20="x",4,"")</f>
        <v/>
      </c>
      <c r="R20" s="188" t="str">
        <f>IF(Übersicht!R20="x",5,"")</f>
        <v/>
      </c>
      <c r="S20" s="186" t="str">
        <f>IF(Übersicht!S20="x",1,"")</f>
        <v/>
      </c>
      <c r="T20" s="187" t="str">
        <f>IF(Übersicht!T20="x",2,"")</f>
        <v/>
      </c>
      <c r="U20" s="187" t="str">
        <f>IF(Übersicht!U20="x",3,"")</f>
        <v/>
      </c>
      <c r="V20" s="187" t="str">
        <f>IF(Übersicht!V20="x",4,"")</f>
        <v/>
      </c>
      <c r="W20" s="189" t="str">
        <f>IF(Übersicht!W20="x",5,"")</f>
        <v/>
      </c>
      <c r="X20" s="190" t="str">
        <f t="shared" si="0"/>
        <v/>
      </c>
      <c r="Y20" s="191" t="str">
        <f t="shared" si="1"/>
        <v/>
      </c>
      <c r="Z20" s="192" t="str">
        <f t="shared" si="2"/>
        <v/>
      </c>
      <c r="AA20" s="192" t="str">
        <f t="shared" si="3"/>
        <v/>
      </c>
      <c r="AB20" s="262"/>
      <c r="AC20" s="331"/>
      <c r="AD20" s="320"/>
    </row>
    <row r="21" spans="1:30" ht="25.5" x14ac:dyDescent="0.2">
      <c r="A21" s="288"/>
      <c r="B21" s="29">
        <v>11</v>
      </c>
      <c r="C21" s="30" t="str">
        <f>Katalog_Gesamt!C21</f>
        <v>Wie werden standardisierte Support-Prozesse verwendet? Wurde für den Kundensupport ein Service-Desk eingerichtet?</v>
      </c>
      <c r="D21" s="186" t="str">
        <f>IF(Übersicht!D21="x",1,"")</f>
        <v/>
      </c>
      <c r="E21" s="187" t="str">
        <f>IF(Übersicht!E21="x",2,"")</f>
        <v/>
      </c>
      <c r="F21" s="187" t="str">
        <f>IF(Übersicht!F21="x",3,"")</f>
        <v/>
      </c>
      <c r="G21" s="187" t="str">
        <f>IF(Übersicht!G21="x",4,"")</f>
        <v/>
      </c>
      <c r="H21" s="188" t="str">
        <f>IF(Übersicht!H21="x",5,"")</f>
        <v/>
      </c>
      <c r="I21" s="186" t="str">
        <f>IF(Übersicht!I21="x",1,"")</f>
        <v/>
      </c>
      <c r="J21" s="187" t="str">
        <f>IF(Übersicht!J21="x",2,"")</f>
        <v/>
      </c>
      <c r="K21" s="187" t="str">
        <f>IF(Übersicht!K21="x",3,"")</f>
        <v/>
      </c>
      <c r="L21" s="187" t="str">
        <f>IF(Übersicht!L21="x",4,"")</f>
        <v/>
      </c>
      <c r="M21" s="188" t="str">
        <f>IF(Übersicht!M21="x",5,"")</f>
        <v/>
      </c>
      <c r="N21" s="186" t="str">
        <f>IF(Übersicht!N21="x",1,"")</f>
        <v/>
      </c>
      <c r="O21" s="187" t="str">
        <f>IF(Übersicht!O21="x",2,"")</f>
        <v/>
      </c>
      <c r="P21" s="187" t="str">
        <f>IF(Übersicht!P21="x",3,"")</f>
        <v/>
      </c>
      <c r="Q21" s="187" t="str">
        <f>IF(Übersicht!Q21="x",4,"")</f>
        <v/>
      </c>
      <c r="R21" s="188" t="str">
        <f>IF(Übersicht!R21="x",5,"")</f>
        <v/>
      </c>
      <c r="S21" s="186" t="str">
        <f>IF(Übersicht!S21="x",1,"")</f>
        <v/>
      </c>
      <c r="T21" s="187" t="str">
        <f>IF(Übersicht!T21="x",2,"")</f>
        <v/>
      </c>
      <c r="U21" s="187" t="str">
        <f>IF(Übersicht!U21="x",3,"")</f>
        <v/>
      </c>
      <c r="V21" s="187" t="str">
        <f>IF(Übersicht!V21="x",4,"")</f>
        <v/>
      </c>
      <c r="W21" s="189" t="str">
        <f>IF(Übersicht!W21="x",5,"")</f>
        <v/>
      </c>
      <c r="X21" s="190" t="str">
        <f t="shared" si="0"/>
        <v/>
      </c>
      <c r="Y21" s="191" t="str">
        <f t="shared" si="1"/>
        <v/>
      </c>
      <c r="Z21" s="192" t="str">
        <f t="shared" si="2"/>
        <v/>
      </c>
      <c r="AA21" s="192" t="str">
        <f t="shared" si="3"/>
        <v/>
      </c>
      <c r="AB21" s="262"/>
      <c r="AC21" s="331"/>
      <c r="AD21" s="320"/>
    </row>
    <row r="22" spans="1:30" ht="25.5" x14ac:dyDescent="0.2">
      <c r="A22" s="288"/>
      <c r="B22" s="29">
        <v>12</v>
      </c>
      <c r="C22" s="30" t="str">
        <f>Katalog_Gesamt!C22</f>
        <v>Wie wird die Zufriedenheit der Kunden (User) in Bezug auf IT-Dienste wie IT-Services, ServiceDesk und IT-Prozesse gemessen?</v>
      </c>
      <c r="D22" s="186" t="str">
        <f>IF(Übersicht!D22="x",1,"")</f>
        <v/>
      </c>
      <c r="E22" s="187" t="str">
        <f>IF(Übersicht!E22="x",2,"")</f>
        <v/>
      </c>
      <c r="F22" s="187" t="str">
        <f>IF(Übersicht!F22="x",3,"")</f>
        <v/>
      </c>
      <c r="G22" s="187" t="str">
        <f>IF(Übersicht!G22="x",4,"")</f>
        <v/>
      </c>
      <c r="H22" s="188" t="str">
        <f>IF(Übersicht!H22="x",5,"")</f>
        <v/>
      </c>
      <c r="I22" s="186" t="str">
        <f>IF(Übersicht!I22="x",1,"")</f>
        <v/>
      </c>
      <c r="J22" s="187" t="str">
        <f>IF(Übersicht!J22="x",2,"")</f>
        <v/>
      </c>
      <c r="K22" s="187" t="str">
        <f>IF(Übersicht!K22="x",3,"")</f>
        <v/>
      </c>
      <c r="L22" s="187" t="str">
        <f>IF(Übersicht!L22="x",4,"")</f>
        <v/>
      </c>
      <c r="M22" s="188" t="str">
        <f>IF(Übersicht!M22="x",5,"")</f>
        <v/>
      </c>
      <c r="N22" s="186" t="str">
        <f>IF(Übersicht!N22="x",1,"")</f>
        <v/>
      </c>
      <c r="O22" s="187" t="str">
        <f>IF(Übersicht!O22="x",2,"")</f>
        <v/>
      </c>
      <c r="P22" s="187" t="str">
        <f>IF(Übersicht!P22="x",3,"")</f>
        <v/>
      </c>
      <c r="Q22" s="187" t="str">
        <f>IF(Übersicht!Q22="x",4,"")</f>
        <v/>
      </c>
      <c r="R22" s="188" t="str">
        <f>IF(Übersicht!R22="x",5,"")</f>
        <v/>
      </c>
      <c r="S22" s="186" t="str">
        <f>IF(Übersicht!S22="x",1,"")</f>
        <v/>
      </c>
      <c r="T22" s="187" t="str">
        <f>IF(Übersicht!T22="x",2,"")</f>
        <v/>
      </c>
      <c r="U22" s="187" t="str">
        <f>IF(Übersicht!U22="x",3,"")</f>
        <v/>
      </c>
      <c r="V22" s="187" t="str">
        <f>IF(Übersicht!V22="x",4,"")</f>
        <v/>
      </c>
      <c r="W22" s="189" t="str">
        <f>IF(Übersicht!W22="x",5,"")</f>
        <v/>
      </c>
      <c r="X22" s="190" t="str">
        <f t="shared" si="0"/>
        <v/>
      </c>
      <c r="Y22" s="191" t="str">
        <f t="shared" si="1"/>
        <v/>
      </c>
      <c r="Z22" s="192" t="str">
        <f t="shared" si="2"/>
        <v/>
      </c>
      <c r="AA22" s="192" t="str">
        <f t="shared" si="3"/>
        <v/>
      </c>
      <c r="AB22" s="262"/>
      <c r="AC22" s="331"/>
      <c r="AD22" s="320"/>
    </row>
    <row r="23" spans="1:30" ht="38.25" x14ac:dyDescent="0.2">
      <c r="A23" s="291" t="s">
        <v>106</v>
      </c>
      <c r="B23" s="32">
        <v>13</v>
      </c>
      <c r="C23" s="33" t="str">
        <f>Katalog_Gesamt!C23</f>
        <v>Wie werden die eingesetzten Assets aktiv gemanagt? Wie wird sichergestellt, dass die IT einen kompletten Überblick über die IT-Systeme und die verwendete Software inkl. Lizenzen hat?</v>
      </c>
      <c r="D23" s="186" t="str">
        <f>IF(Übersicht!D23="x",1,"")</f>
        <v/>
      </c>
      <c r="E23" s="187" t="str">
        <f>IF(Übersicht!E23="x",2,"")</f>
        <v/>
      </c>
      <c r="F23" s="187" t="str">
        <f>IF(Übersicht!F23="x",3,"")</f>
        <v/>
      </c>
      <c r="G23" s="187" t="str">
        <f>IF(Übersicht!G23="x",4,"")</f>
        <v/>
      </c>
      <c r="H23" s="188" t="str">
        <f>IF(Übersicht!H23="x",5,"")</f>
        <v/>
      </c>
      <c r="I23" s="186" t="str">
        <f>IF(Übersicht!I23="x",1,"")</f>
        <v/>
      </c>
      <c r="J23" s="187" t="str">
        <f>IF(Übersicht!J23="x",2,"")</f>
        <v/>
      </c>
      <c r="K23" s="187" t="str">
        <f>IF(Übersicht!K23="x",3,"")</f>
        <v/>
      </c>
      <c r="L23" s="187" t="str">
        <f>IF(Übersicht!L23="x",4,"")</f>
        <v/>
      </c>
      <c r="M23" s="188" t="str">
        <f>IF(Übersicht!M23="x",5,"")</f>
        <v/>
      </c>
      <c r="N23" s="186" t="str">
        <f>IF(Übersicht!N23="x",1,"")</f>
        <v/>
      </c>
      <c r="O23" s="187" t="str">
        <f>IF(Übersicht!O23="x",2,"")</f>
        <v/>
      </c>
      <c r="P23" s="187" t="str">
        <f>IF(Übersicht!P23="x",3,"")</f>
        <v/>
      </c>
      <c r="Q23" s="187" t="str">
        <f>IF(Übersicht!Q23="x",4,"")</f>
        <v/>
      </c>
      <c r="R23" s="188" t="str">
        <f>IF(Übersicht!R23="x",5,"")</f>
        <v/>
      </c>
      <c r="S23" s="186" t="str">
        <f>IF(Übersicht!S23="x",1,"")</f>
        <v/>
      </c>
      <c r="T23" s="187" t="str">
        <f>IF(Übersicht!T23="x",2,"")</f>
        <v/>
      </c>
      <c r="U23" s="187" t="str">
        <f>IF(Übersicht!U23="x",3,"")</f>
        <v/>
      </c>
      <c r="V23" s="187" t="str">
        <f>IF(Übersicht!V23="x",4,"")</f>
        <v/>
      </c>
      <c r="W23" s="189" t="str">
        <f>IF(Übersicht!W23="x",5,"")</f>
        <v/>
      </c>
      <c r="X23" s="190" t="str">
        <f t="shared" si="0"/>
        <v/>
      </c>
      <c r="Y23" s="191" t="str">
        <f t="shared" si="1"/>
        <v/>
      </c>
      <c r="Z23" s="192" t="str">
        <f t="shared" si="2"/>
        <v/>
      </c>
      <c r="AA23" s="192" t="str">
        <f t="shared" si="3"/>
        <v/>
      </c>
      <c r="AB23" s="262"/>
      <c r="AC23" s="331" t="str">
        <f>IF(ISERROR(SUM(AB23:AB34)/COUNT(AB23:AB34)),"",SUM(AB23:AB34)/COUNT(AB23:AB34))</f>
        <v/>
      </c>
      <c r="AD23" s="320" t="str">
        <f>IF(ISERROR(SUM(Y23:Y34)/COUNT(Y23:Y34)),"",SUM(Y23:Y34)/COUNT(Y23:Y34))</f>
        <v/>
      </c>
    </row>
    <row r="24" spans="1:30" ht="38.25" x14ac:dyDescent="0.2">
      <c r="A24" s="291"/>
      <c r="B24" s="32">
        <v>14</v>
      </c>
      <c r="C24" s="33" t="str">
        <f>Katalog_Gesamt!C24</f>
        <v>Wie werden bestehende Systeme dokumentiert? Bestehen pro System eine Systembeschreibung und eine Dokumentation? Werden die Wartungsverträge für die Systeme aktiv gemanagt?</v>
      </c>
      <c r="D24" s="186" t="str">
        <f>IF(Übersicht!D24="x",1,"")</f>
        <v/>
      </c>
      <c r="E24" s="187" t="str">
        <f>IF(Übersicht!E24="x",2,"")</f>
        <v/>
      </c>
      <c r="F24" s="187" t="str">
        <f>IF(Übersicht!F24="x",3,"")</f>
        <v/>
      </c>
      <c r="G24" s="187" t="str">
        <f>IF(Übersicht!G24="x",4,"")</f>
        <v/>
      </c>
      <c r="H24" s="188" t="str">
        <f>IF(Übersicht!H24="x",5,"")</f>
        <v/>
      </c>
      <c r="I24" s="186" t="str">
        <f>IF(Übersicht!I24="x",1,"")</f>
        <v/>
      </c>
      <c r="J24" s="187" t="str">
        <f>IF(Übersicht!J24="x",2,"")</f>
        <v/>
      </c>
      <c r="K24" s="187" t="str">
        <f>IF(Übersicht!K24="x",3,"")</f>
        <v/>
      </c>
      <c r="L24" s="187" t="str">
        <f>IF(Übersicht!L24="x",4,"")</f>
        <v/>
      </c>
      <c r="M24" s="188" t="str">
        <f>IF(Übersicht!M24="x",5,"")</f>
        <v/>
      </c>
      <c r="N24" s="186" t="str">
        <f>IF(Übersicht!N24="x",1,"")</f>
        <v/>
      </c>
      <c r="O24" s="187" t="str">
        <f>IF(Übersicht!O24="x",2,"")</f>
        <v/>
      </c>
      <c r="P24" s="187" t="str">
        <f>IF(Übersicht!P24="x",3,"")</f>
        <v/>
      </c>
      <c r="Q24" s="187" t="str">
        <f>IF(Übersicht!Q24="x",4,"")</f>
        <v/>
      </c>
      <c r="R24" s="188" t="str">
        <f>IF(Übersicht!R24="x",5,"")</f>
        <v/>
      </c>
      <c r="S24" s="186" t="str">
        <f>IF(Übersicht!S24="x",1,"")</f>
        <v/>
      </c>
      <c r="T24" s="187" t="str">
        <f>IF(Übersicht!T24="x",2,"")</f>
        <v/>
      </c>
      <c r="U24" s="187" t="str">
        <f>IF(Übersicht!U24="x",3,"")</f>
        <v/>
      </c>
      <c r="V24" s="187" t="str">
        <f>IF(Übersicht!V24="x",4,"")</f>
        <v/>
      </c>
      <c r="W24" s="189" t="str">
        <f>IF(Übersicht!W24="x",5,"")</f>
        <v/>
      </c>
      <c r="X24" s="190" t="str">
        <f t="shared" si="0"/>
        <v/>
      </c>
      <c r="Y24" s="191" t="str">
        <f t="shared" si="1"/>
        <v/>
      </c>
      <c r="Z24" s="192" t="str">
        <f t="shared" si="2"/>
        <v/>
      </c>
      <c r="AA24" s="192" t="str">
        <f t="shared" si="3"/>
        <v/>
      </c>
      <c r="AB24" s="262"/>
      <c r="AC24" s="331"/>
      <c r="AD24" s="320"/>
    </row>
    <row r="25" spans="1:30" ht="25.5" x14ac:dyDescent="0.2">
      <c r="A25" s="291"/>
      <c r="B25" s="32">
        <v>15</v>
      </c>
      <c r="C25" s="33" t="str">
        <f>Katalog_Gesamt!C25</f>
        <v>Wie werden Systeme anhand eines Sourcing-Prozesses aktiv bewertet, um eine Prognose für den zukünftigen Bedarf zu ermitteln?</v>
      </c>
      <c r="D25" s="186" t="str">
        <f>IF(Übersicht!D25="x",1,"")</f>
        <v/>
      </c>
      <c r="E25" s="187" t="str">
        <f>IF(Übersicht!E25="x",2,"")</f>
        <v/>
      </c>
      <c r="F25" s="187" t="str">
        <f>IF(Übersicht!F25="x",3,"")</f>
        <v/>
      </c>
      <c r="G25" s="187" t="str">
        <f>IF(Übersicht!G25="x",4,"")</f>
        <v/>
      </c>
      <c r="H25" s="188" t="str">
        <f>IF(Übersicht!H25="x",5,"")</f>
        <v/>
      </c>
      <c r="I25" s="186" t="str">
        <f>IF(Übersicht!I25="x",1,"")</f>
        <v/>
      </c>
      <c r="J25" s="187" t="str">
        <f>IF(Übersicht!J25="x",2,"")</f>
        <v/>
      </c>
      <c r="K25" s="187" t="str">
        <f>IF(Übersicht!K25="x",3,"")</f>
        <v/>
      </c>
      <c r="L25" s="187" t="str">
        <f>IF(Übersicht!L25="x",4,"")</f>
        <v/>
      </c>
      <c r="M25" s="188" t="str">
        <f>IF(Übersicht!M25="x",5,"")</f>
        <v/>
      </c>
      <c r="N25" s="186" t="str">
        <f>IF(Übersicht!N25="x",1,"")</f>
        <v/>
      </c>
      <c r="O25" s="187" t="str">
        <f>IF(Übersicht!O25="x",2,"")</f>
        <v/>
      </c>
      <c r="P25" s="187" t="str">
        <f>IF(Übersicht!P25="x",3,"")</f>
        <v/>
      </c>
      <c r="Q25" s="187" t="str">
        <f>IF(Übersicht!Q25="x",4,"")</f>
        <v/>
      </c>
      <c r="R25" s="188" t="str">
        <f>IF(Übersicht!R25="x",5,"")</f>
        <v/>
      </c>
      <c r="S25" s="186" t="str">
        <f>IF(Übersicht!S25="x",1,"")</f>
        <v/>
      </c>
      <c r="T25" s="187" t="str">
        <f>IF(Übersicht!T25="x",2,"")</f>
        <v/>
      </c>
      <c r="U25" s="187" t="str">
        <f>IF(Übersicht!U25="x",3,"")</f>
        <v/>
      </c>
      <c r="V25" s="187" t="str">
        <f>IF(Übersicht!V25="x",4,"")</f>
        <v/>
      </c>
      <c r="W25" s="189" t="str">
        <f>IF(Übersicht!W25="x",5,"")</f>
        <v/>
      </c>
      <c r="X25" s="190" t="str">
        <f t="shared" si="0"/>
        <v/>
      </c>
      <c r="Y25" s="191" t="str">
        <f t="shared" si="1"/>
        <v/>
      </c>
      <c r="Z25" s="192" t="str">
        <f t="shared" si="2"/>
        <v/>
      </c>
      <c r="AA25" s="192" t="str">
        <f t="shared" si="3"/>
        <v/>
      </c>
      <c r="AB25" s="262"/>
      <c r="AC25" s="331"/>
      <c r="AD25" s="320"/>
    </row>
    <row r="26" spans="1:30" ht="25.5" x14ac:dyDescent="0.2">
      <c r="A26" s="291"/>
      <c r="B26" s="32">
        <v>16</v>
      </c>
      <c r="C26" s="33" t="str">
        <f>Katalog_Gesamt!C26</f>
        <v>Bestehen detaillierte Pläne zum Thema Business-Continuity? Wie werden Massnahmen für den Unglücksfall geplant und gemanagt?</v>
      </c>
      <c r="D26" s="186" t="str">
        <f>IF(Übersicht!D26="x",1,"")</f>
        <v/>
      </c>
      <c r="E26" s="187" t="str">
        <f>IF(Übersicht!E26="x",2,"")</f>
        <v/>
      </c>
      <c r="F26" s="187" t="str">
        <f>IF(Übersicht!F26="x",3,"")</f>
        <v/>
      </c>
      <c r="G26" s="187" t="str">
        <f>IF(Übersicht!G26="x",4,"")</f>
        <v/>
      </c>
      <c r="H26" s="188" t="str">
        <f>IF(Übersicht!H26="x",5,"")</f>
        <v/>
      </c>
      <c r="I26" s="186" t="str">
        <f>IF(Übersicht!I26="x",1,"")</f>
        <v/>
      </c>
      <c r="J26" s="187" t="str">
        <f>IF(Übersicht!J26="x",2,"")</f>
        <v/>
      </c>
      <c r="K26" s="187" t="str">
        <f>IF(Übersicht!K26="x",3,"")</f>
        <v/>
      </c>
      <c r="L26" s="187" t="str">
        <f>IF(Übersicht!L26="x",4,"")</f>
        <v/>
      </c>
      <c r="M26" s="188" t="str">
        <f>IF(Übersicht!M26="x",5,"")</f>
        <v/>
      </c>
      <c r="N26" s="186" t="str">
        <f>IF(Übersicht!N26="x",1,"")</f>
        <v/>
      </c>
      <c r="O26" s="187" t="str">
        <f>IF(Übersicht!O26="x",2,"")</f>
        <v/>
      </c>
      <c r="P26" s="187" t="str">
        <f>IF(Übersicht!P26="x",3,"")</f>
        <v/>
      </c>
      <c r="Q26" s="187" t="str">
        <f>IF(Übersicht!Q26="x",4,"")</f>
        <v/>
      </c>
      <c r="R26" s="188" t="str">
        <f>IF(Übersicht!R26="x",5,"")</f>
        <v/>
      </c>
      <c r="S26" s="186" t="str">
        <f>IF(Übersicht!S26="x",1,"")</f>
        <v/>
      </c>
      <c r="T26" s="187" t="str">
        <f>IF(Übersicht!T26="x",2,"")</f>
        <v/>
      </c>
      <c r="U26" s="187" t="str">
        <f>IF(Übersicht!U26="x",3,"")</f>
        <v/>
      </c>
      <c r="V26" s="187" t="str">
        <f>IF(Übersicht!V26="x",4,"")</f>
        <v/>
      </c>
      <c r="W26" s="189" t="str">
        <f>IF(Übersicht!W26="x",5,"")</f>
        <v/>
      </c>
      <c r="X26" s="190" t="str">
        <f t="shared" si="0"/>
        <v/>
      </c>
      <c r="Y26" s="191" t="str">
        <f t="shared" si="1"/>
        <v/>
      </c>
      <c r="Z26" s="192" t="str">
        <f t="shared" si="2"/>
        <v/>
      </c>
      <c r="AA26" s="192" t="str">
        <f t="shared" si="3"/>
        <v/>
      </c>
      <c r="AB26" s="262"/>
      <c r="AC26" s="331"/>
      <c r="AD26" s="320"/>
    </row>
    <row r="27" spans="1:30" ht="38.25" x14ac:dyDescent="0.2">
      <c r="A27" s="291"/>
      <c r="B27" s="32">
        <v>17</v>
      </c>
      <c r="C27" s="33" t="str">
        <f>Katalog_Gesamt!C27</f>
        <v>Wie werden Standards für Hard- und Software sowie Infrastruktur entwickelt? Besteht ein aktuelles Management der Standards? Wird eine Produkt- und Lieferantenstrategie verfolgt?</v>
      </c>
      <c r="D27" s="186" t="str">
        <f>IF(Übersicht!D27="x",1,"")</f>
        <v/>
      </c>
      <c r="E27" s="187" t="str">
        <f>IF(Übersicht!E27="x",2,"")</f>
        <v/>
      </c>
      <c r="F27" s="187" t="str">
        <f>IF(Übersicht!F27="x",3,"")</f>
        <v/>
      </c>
      <c r="G27" s="187" t="str">
        <f>IF(Übersicht!G27="x",4,"")</f>
        <v/>
      </c>
      <c r="H27" s="188" t="str">
        <f>IF(Übersicht!H27="x",5,"")</f>
        <v/>
      </c>
      <c r="I27" s="186" t="str">
        <f>IF(Übersicht!I27="x",1,"")</f>
        <v/>
      </c>
      <c r="J27" s="187" t="str">
        <f>IF(Übersicht!J27="x",2,"")</f>
        <v/>
      </c>
      <c r="K27" s="187" t="str">
        <f>IF(Übersicht!K27="x",3,"")</f>
        <v/>
      </c>
      <c r="L27" s="187" t="str">
        <f>IF(Übersicht!L27="x",4,"")</f>
        <v/>
      </c>
      <c r="M27" s="188" t="str">
        <f>IF(Übersicht!M27="x",5,"")</f>
        <v/>
      </c>
      <c r="N27" s="186" t="str">
        <f>IF(Übersicht!N27="x",1,"")</f>
        <v/>
      </c>
      <c r="O27" s="187" t="str">
        <f>IF(Übersicht!O27="x",2,"")</f>
        <v/>
      </c>
      <c r="P27" s="187" t="str">
        <f>IF(Übersicht!P27="x",3,"")</f>
        <v/>
      </c>
      <c r="Q27" s="187" t="str">
        <f>IF(Übersicht!Q27="x",4,"")</f>
        <v/>
      </c>
      <c r="R27" s="188" t="str">
        <f>IF(Übersicht!R27="x",5,"")</f>
        <v/>
      </c>
      <c r="S27" s="186" t="str">
        <f>IF(Übersicht!S27="x",1,"")</f>
        <v/>
      </c>
      <c r="T27" s="187" t="str">
        <f>IF(Übersicht!T27="x",2,"")</f>
        <v/>
      </c>
      <c r="U27" s="187" t="str">
        <f>IF(Übersicht!U27="x",3,"")</f>
        <v/>
      </c>
      <c r="V27" s="187" t="str">
        <f>IF(Übersicht!V27="x",4,"")</f>
        <v/>
      </c>
      <c r="W27" s="189" t="str">
        <f>IF(Übersicht!W27="x",5,"")</f>
        <v/>
      </c>
      <c r="X27" s="190" t="str">
        <f t="shared" si="0"/>
        <v/>
      </c>
      <c r="Y27" s="191" t="str">
        <f t="shared" si="1"/>
        <v/>
      </c>
      <c r="Z27" s="192" t="str">
        <f t="shared" si="2"/>
        <v/>
      </c>
      <c r="AA27" s="192" t="str">
        <f t="shared" si="3"/>
        <v/>
      </c>
      <c r="AB27" s="262"/>
      <c r="AC27" s="331"/>
      <c r="AD27" s="320"/>
    </row>
    <row r="28" spans="1:30" ht="15.75" customHeight="1" x14ac:dyDescent="0.2">
      <c r="A28" s="291"/>
      <c r="B28" s="32">
        <v>18</v>
      </c>
      <c r="C28" s="33" t="str">
        <f>Katalog_Gesamt!C28</f>
        <v>Wie werden die Key-Systeme identifiziert und aktiv überwacht?</v>
      </c>
      <c r="D28" s="186" t="str">
        <f>IF(Übersicht!D28="x",1,"")</f>
        <v/>
      </c>
      <c r="E28" s="187" t="str">
        <f>IF(Übersicht!E28="x",2,"")</f>
        <v/>
      </c>
      <c r="F28" s="187" t="str">
        <f>IF(Übersicht!F28="x",3,"")</f>
        <v/>
      </c>
      <c r="G28" s="187" t="str">
        <f>IF(Übersicht!G28="x",4,"")</f>
        <v/>
      </c>
      <c r="H28" s="188" t="str">
        <f>IF(Übersicht!H28="x",5,"")</f>
        <v/>
      </c>
      <c r="I28" s="186" t="str">
        <f>IF(Übersicht!I28="x",1,"")</f>
        <v/>
      </c>
      <c r="J28" s="187" t="str">
        <f>IF(Übersicht!J28="x",2,"")</f>
        <v/>
      </c>
      <c r="K28" s="187" t="str">
        <f>IF(Übersicht!K28="x",3,"")</f>
        <v/>
      </c>
      <c r="L28" s="187" t="str">
        <f>IF(Übersicht!L28="x",4,"")</f>
        <v/>
      </c>
      <c r="M28" s="188" t="str">
        <f>IF(Übersicht!M28="x",5,"")</f>
        <v/>
      </c>
      <c r="N28" s="186" t="str">
        <f>IF(Übersicht!N28="x",1,"")</f>
        <v/>
      </c>
      <c r="O28" s="187" t="str">
        <f>IF(Übersicht!O28="x",2,"")</f>
        <v/>
      </c>
      <c r="P28" s="187" t="str">
        <f>IF(Übersicht!P28="x",3,"")</f>
        <v/>
      </c>
      <c r="Q28" s="187" t="str">
        <f>IF(Übersicht!Q28="x",4,"")</f>
        <v/>
      </c>
      <c r="R28" s="188" t="str">
        <f>IF(Übersicht!R28="x",5,"")</f>
        <v/>
      </c>
      <c r="S28" s="186" t="str">
        <f>IF(Übersicht!S28="x",1,"")</f>
        <v/>
      </c>
      <c r="T28" s="187" t="str">
        <f>IF(Übersicht!T28="x",2,"")</f>
        <v/>
      </c>
      <c r="U28" s="187" t="str">
        <f>IF(Übersicht!U28="x",3,"")</f>
        <v/>
      </c>
      <c r="V28" s="187" t="str">
        <f>IF(Übersicht!V28="x",4,"")</f>
        <v/>
      </c>
      <c r="W28" s="189" t="str">
        <f>IF(Übersicht!W28="x",5,"")</f>
        <v/>
      </c>
      <c r="X28" s="190" t="str">
        <f t="shared" si="0"/>
        <v/>
      </c>
      <c r="Y28" s="191" t="str">
        <f t="shared" si="1"/>
        <v/>
      </c>
      <c r="Z28" s="192" t="str">
        <f t="shared" si="2"/>
        <v/>
      </c>
      <c r="AA28" s="192" t="str">
        <f t="shared" si="3"/>
        <v/>
      </c>
      <c r="AB28" s="262"/>
      <c r="AC28" s="331"/>
      <c r="AD28" s="320"/>
    </row>
    <row r="29" spans="1:30" ht="38.25" x14ac:dyDescent="0.2">
      <c r="A29" s="291"/>
      <c r="B29" s="32">
        <v>19</v>
      </c>
      <c r="C29" s="33" t="str">
        <f>Katalog_Gesamt!C29</f>
        <v>Wie werden Veränderungen der Systeme, z. B. das Hinzufügen, Modifizieren oder Entfernen von Hard- und Software, sowie die jeweiligen Konfigurationen durchgeführt?</v>
      </c>
      <c r="D29" s="186" t="str">
        <f>IF(Übersicht!D29="x",1,"")</f>
        <v/>
      </c>
      <c r="E29" s="187" t="str">
        <f>IF(Übersicht!E29="x",2,"")</f>
        <v/>
      </c>
      <c r="F29" s="187" t="str">
        <f>IF(Übersicht!F29="x",3,"")</f>
        <v/>
      </c>
      <c r="G29" s="187" t="str">
        <f>IF(Übersicht!G29="x",4,"")</f>
        <v/>
      </c>
      <c r="H29" s="188" t="str">
        <f>IF(Übersicht!H29="x",5,"")</f>
        <v/>
      </c>
      <c r="I29" s="186" t="str">
        <f>IF(Übersicht!I29="x",1,"")</f>
        <v/>
      </c>
      <c r="J29" s="187" t="str">
        <f>IF(Übersicht!J29="x",2,"")</f>
        <v/>
      </c>
      <c r="K29" s="187" t="str">
        <f>IF(Übersicht!K29="x",3,"")</f>
        <v/>
      </c>
      <c r="L29" s="187" t="str">
        <f>IF(Übersicht!L29="x",4,"")</f>
        <v/>
      </c>
      <c r="M29" s="188" t="str">
        <f>IF(Übersicht!M29="x",5,"")</f>
        <v/>
      </c>
      <c r="N29" s="186" t="str">
        <f>IF(Übersicht!N29="x",1,"")</f>
        <v/>
      </c>
      <c r="O29" s="187" t="str">
        <f>IF(Übersicht!O29="x",2,"")</f>
        <v/>
      </c>
      <c r="P29" s="187" t="str">
        <f>IF(Übersicht!P29="x",3,"")</f>
        <v/>
      </c>
      <c r="Q29" s="187" t="str">
        <f>IF(Übersicht!Q29="x",4,"")</f>
        <v/>
      </c>
      <c r="R29" s="188" t="str">
        <f>IF(Übersicht!R29="x",5,"")</f>
        <v/>
      </c>
      <c r="S29" s="186" t="str">
        <f>IF(Übersicht!S29="x",1,"")</f>
        <v/>
      </c>
      <c r="T29" s="187" t="str">
        <f>IF(Übersicht!T29="x",2,"")</f>
        <v/>
      </c>
      <c r="U29" s="187" t="str">
        <f>IF(Übersicht!U29="x",3,"")</f>
        <v/>
      </c>
      <c r="V29" s="187" t="str">
        <f>IF(Übersicht!V29="x",4,"")</f>
        <v/>
      </c>
      <c r="W29" s="189" t="str">
        <f>IF(Übersicht!W29="x",5,"")</f>
        <v/>
      </c>
      <c r="X29" s="190" t="str">
        <f t="shared" si="0"/>
        <v/>
      </c>
      <c r="Y29" s="191" t="str">
        <f t="shared" si="1"/>
        <v/>
      </c>
      <c r="Z29" s="192" t="str">
        <f t="shared" si="2"/>
        <v/>
      </c>
      <c r="AA29" s="192" t="str">
        <f t="shared" si="3"/>
        <v/>
      </c>
      <c r="AB29" s="262"/>
      <c r="AC29" s="331"/>
      <c r="AD29" s="320"/>
    </row>
    <row r="30" spans="1:30" ht="25.5" x14ac:dyDescent="0.2">
      <c r="A30" s="291"/>
      <c r="B30" s="32">
        <v>20</v>
      </c>
      <c r="C30" s="33" t="str">
        <f>Katalog_Gesamt!C30</f>
        <v>Wie werden End-User mit den IT-Werkzeugen vertraut gemacht? Bestehen Anleitungen und Beschreibungen für die End-User?</v>
      </c>
      <c r="D30" s="186" t="str">
        <f>IF(Übersicht!D30="x",1,"")</f>
        <v/>
      </c>
      <c r="E30" s="187" t="str">
        <f>IF(Übersicht!E30="x",2,"")</f>
        <v/>
      </c>
      <c r="F30" s="187" t="str">
        <f>IF(Übersicht!F30="x",3,"")</f>
        <v/>
      </c>
      <c r="G30" s="187" t="str">
        <f>IF(Übersicht!G30="x",4,"")</f>
        <v/>
      </c>
      <c r="H30" s="188" t="str">
        <f>IF(Übersicht!H30="x",5,"")</f>
        <v/>
      </c>
      <c r="I30" s="186" t="str">
        <f>IF(Übersicht!I30="x",1,"")</f>
        <v/>
      </c>
      <c r="J30" s="187" t="str">
        <f>IF(Übersicht!J30="x",2,"")</f>
        <v/>
      </c>
      <c r="K30" s="187" t="str">
        <f>IF(Übersicht!K30="x",3,"")</f>
        <v/>
      </c>
      <c r="L30" s="187" t="str">
        <f>IF(Übersicht!L30="x",4,"")</f>
        <v/>
      </c>
      <c r="M30" s="188" t="str">
        <f>IF(Übersicht!M30="x",5,"")</f>
        <v/>
      </c>
      <c r="N30" s="186" t="str">
        <f>IF(Übersicht!N30="x",1,"")</f>
        <v/>
      </c>
      <c r="O30" s="187" t="str">
        <f>IF(Übersicht!O30="x",2,"")</f>
        <v/>
      </c>
      <c r="P30" s="187" t="str">
        <f>IF(Übersicht!P30="x",3,"")</f>
        <v/>
      </c>
      <c r="Q30" s="187" t="str">
        <f>IF(Übersicht!Q30="x",4,"")</f>
        <v/>
      </c>
      <c r="R30" s="188" t="str">
        <f>IF(Übersicht!R30="x",5,"")</f>
        <v/>
      </c>
      <c r="S30" s="186" t="str">
        <f>IF(Übersicht!S30="x",1,"")</f>
        <v/>
      </c>
      <c r="T30" s="187" t="str">
        <f>IF(Übersicht!T30="x",2,"")</f>
        <v/>
      </c>
      <c r="U30" s="187" t="str">
        <f>IF(Übersicht!U30="x",3,"")</f>
        <v/>
      </c>
      <c r="V30" s="187" t="str">
        <f>IF(Übersicht!V30="x",4,"")</f>
        <v/>
      </c>
      <c r="W30" s="189" t="str">
        <f>IF(Übersicht!W30="x",5,"")</f>
        <v/>
      </c>
      <c r="X30" s="190" t="str">
        <f t="shared" si="0"/>
        <v/>
      </c>
      <c r="Y30" s="191" t="str">
        <f t="shared" si="1"/>
        <v/>
      </c>
      <c r="Z30" s="192" t="str">
        <f t="shared" si="2"/>
        <v/>
      </c>
      <c r="AA30" s="192" t="str">
        <f t="shared" si="3"/>
        <v/>
      </c>
      <c r="AB30" s="262"/>
      <c r="AC30" s="331"/>
      <c r="AD30" s="320"/>
    </row>
    <row r="31" spans="1:30" ht="25.5" x14ac:dyDescent="0.2">
      <c r="A31" s="291"/>
      <c r="B31" s="32">
        <v>21</v>
      </c>
      <c r="C31" s="33" t="str">
        <f>Katalog_Gesamt!C31</f>
        <v>Wird innerhalb des Personalmanagements für jeden IT-Mitarbeiter eine Rollen-, Kompetenz- und Stellenbeschreibung geführt?</v>
      </c>
      <c r="D31" s="186" t="str">
        <f>IF(Übersicht!D31="x",1,"")</f>
        <v/>
      </c>
      <c r="E31" s="187" t="str">
        <f>IF(Übersicht!E31="x",2,"")</f>
        <v/>
      </c>
      <c r="F31" s="187" t="str">
        <f>IF(Übersicht!F31="x",3,"")</f>
        <v/>
      </c>
      <c r="G31" s="187" t="str">
        <f>IF(Übersicht!G31="x",4,"")</f>
        <v/>
      </c>
      <c r="H31" s="188" t="str">
        <f>IF(Übersicht!H31="x",5,"")</f>
        <v/>
      </c>
      <c r="I31" s="186" t="str">
        <f>IF(Übersicht!I31="x",1,"")</f>
        <v/>
      </c>
      <c r="J31" s="187" t="str">
        <f>IF(Übersicht!J31="x",2,"")</f>
        <v/>
      </c>
      <c r="K31" s="187" t="str">
        <f>IF(Übersicht!K31="x",3,"")</f>
        <v/>
      </c>
      <c r="L31" s="187" t="str">
        <f>IF(Übersicht!L31="x",4,"")</f>
        <v/>
      </c>
      <c r="M31" s="188" t="str">
        <f>IF(Übersicht!M31="x",5,"")</f>
        <v/>
      </c>
      <c r="N31" s="186" t="str">
        <f>IF(Übersicht!N31="x",1,"")</f>
        <v/>
      </c>
      <c r="O31" s="187" t="str">
        <f>IF(Übersicht!O31="x",2,"")</f>
        <v/>
      </c>
      <c r="P31" s="187" t="str">
        <f>IF(Übersicht!P31="x",3,"")</f>
        <v/>
      </c>
      <c r="Q31" s="187" t="str">
        <f>IF(Übersicht!Q31="x",4,"")</f>
        <v/>
      </c>
      <c r="R31" s="188" t="str">
        <f>IF(Übersicht!R31="x",5,"")</f>
        <v/>
      </c>
      <c r="S31" s="186" t="str">
        <f>IF(Übersicht!S31="x",1,"")</f>
        <v/>
      </c>
      <c r="T31" s="187" t="str">
        <f>IF(Übersicht!T31="x",2,"")</f>
        <v/>
      </c>
      <c r="U31" s="187" t="str">
        <f>IF(Übersicht!U31="x",3,"")</f>
        <v/>
      </c>
      <c r="V31" s="187" t="str">
        <f>IF(Übersicht!V31="x",4,"")</f>
        <v/>
      </c>
      <c r="W31" s="189" t="str">
        <f>IF(Übersicht!W31="x",5,"")</f>
        <v/>
      </c>
      <c r="X31" s="190" t="str">
        <f t="shared" si="0"/>
        <v/>
      </c>
      <c r="Y31" s="191" t="str">
        <f t="shared" si="1"/>
        <v/>
      </c>
      <c r="Z31" s="192" t="str">
        <f t="shared" si="2"/>
        <v/>
      </c>
      <c r="AA31" s="192" t="str">
        <f t="shared" si="3"/>
        <v/>
      </c>
      <c r="AB31" s="262"/>
      <c r="AC31" s="331"/>
      <c r="AD31" s="320"/>
    </row>
    <row r="32" spans="1:30" ht="25.5" x14ac:dyDescent="0.2">
      <c r="A32" s="291"/>
      <c r="B32" s="32">
        <v>22</v>
      </c>
      <c r="C32" s="33" t="str">
        <f>Katalog_Gesamt!C32</f>
        <v>Wie wird das Know-how der Mitarbeiter gemanagt? Bestehen für jeden Mitarbeiter Ausbildungs- und Weiterbildungspläne?</v>
      </c>
      <c r="D32" s="186" t="str">
        <f>IF(Übersicht!D32="x",1,"")</f>
        <v/>
      </c>
      <c r="E32" s="187" t="str">
        <f>IF(Übersicht!E32="x",2,"")</f>
        <v/>
      </c>
      <c r="F32" s="187" t="str">
        <f>IF(Übersicht!F32="x",3,"")</f>
        <v/>
      </c>
      <c r="G32" s="187" t="str">
        <f>IF(Übersicht!G32="x",4,"")</f>
        <v/>
      </c>
      <c r="H32" s="188" t="str">
        <f>IF(Übersicht!H32="x",5,"")</f>
        <v/>
      </c>
      <c r="I32" s="186" t="str">
        <f>IF(Übersicht!I32="x",1,"")</f>
        <v/>
      </c>
      <c r="J32" s="187" t="str">
        <f>IF(Übersicht!J32="x",2,"")</f>
        <v/>
      </c>
      <c r="K32" s="187" t="str">
        <f>IF(Übersicht!K32="x",3,"")</f>
        <v/>
      </c>
      <c r="L32" s="187" t="str">
        <f>IF(Übersicht!L32="x",4,"")</f>
        <v/>
      </c>
      <c r="M32" s="188" t="str">
        <f>IF(Übersicht!M32="x",5,"")</f>
        <v/>
      </c>
      <c r="N32" s="186" t="str">
        <f>IF(Übersicht!N32="x",1,"")</f>
        <v/>
      </c>
      <c r="O32" s="187" t="str">
        <f>IF(Übersicht!O32="x",2,"")</f>
        <v/>
      </c>
      <c r="P32" s="187" t="str">
        <f>IF(Übersicht!P32="x",3,"")</f>
        <v/>
      </c>
      <c r="Q32" s="187" t="str">
        <f>IF(Übersicht!Q32="x",4,"")</f>
        <v/>
      </c>
      <c r="R32" s="188" t="str">
        <f>IF(Übersicht!R32="x",5,"")</f>
        <v/>
      </c>
      <c r="S32" s="186" t="str">
        <f>IF(Übersicht!S32="x",1,"")</f>
        <v/>
      </c>
      <c r="T32" s="187" t="str">
        <f>IF(Übersicht!T32="x",2,"")</f>
        <v/>
      </c>
      <c r="U32" s="187" t="str">
        <f>IF(Übersicht!U32="x",3,"")</f>
        <v/>
      </c>
      <c r="V32" s="187" t="str">
        <f>IF(Übersicht!V32="x",4,"")</f>
        <v/>
      </c>
      <c r="W32" s="189" t="str">
        <f>IF(Übersicht!W32="x",5,"")</f>
        <v/>
      </c>
      <c r="X32" s="190" t="str">
        <f t="shared" si="0"/>
        <v/>
      </c>
      <c r="Y32" s="191" t="str">
        <f t="shared" si="1"/>
        <v/>
      </c>
      <c r="Z32" s="192" t="str">
        <f t="shared" si="2"/>
        <v/>
      </c>
      <c r="AA32" s="192" t="str">
        <f t="shared" si="3"/>
        <v/>
      </c>
      <c r="AB32" s="262"/>
      <c r="AC32" s="331"/>
      <c r="AD32" s="320"/>
    </row>
    <row r="33" spans="1:30" ht="38.25" x14ac:dyDescent="0.2">
      <c r="A33" s="291"/>
      <c r="B33" s="32">
        <v>23</v>
      </c>
      <c r="C33" s="33" t="str">
        <f>Katalog_Gesamt!C33</f>
        <v>Wie werden externe Ressourcen gemanagt? Besteht eine Gesamtübersicht über alle externen Ressourcen mitsamt Leistungen, Kosten und Service-Level-Agreements?</v>
      </c>
      <c r="D33" s="186" t="str">
        <f>IF(Übersicht!D33="x",1,"")</f>
        <v/>
      </c>
      <c r="E33" s="187" t="str">
        <f>IF(Übersicht!E33="x",2,"")</f>
        <v/>
      </c>
      <c r="F33" s="187" t="str">
        <f>IF(Übersicht!F33="x",3,"")</f>
        <v/>
      </c>
      <c r="G33" s="187" t="str">
        <f>IF(Übersicht!G33="x",4,"")</f>
        <v/>
      </c>
      <c r="H33" s="188" t="str">
        <f>IF(Übersicht!H33="x",5,"")</f>
        <v/>
      </c>
      <c r="I33" s="186" t="str">
        <f>IF(Übersicht!I33="x",1,"")</f>
        <v/>
      </c>
      <c r="J33" s="187" t="str">
        <f>IF(Übersicht!J33="x",2,"")</f>
        <v/>
      </c>
      <c r="K33" s="187" t="str">
        <f>IF(Übersicht!K33="x",3,"")</f>
        <v/>
      </c>
      <c r="L33" s="187" t="str">
        <f>IF(Übersicht!L33="x",4,"")</f>
        <v/>
      </c>
      <c r="M33" s="188" t="str">
        <f>IF(Übersicht!M33="x",5,"")</f>
        <v/>
      </c>
      <c r="N33" s="186" t="str">
        <f>IF(Übersicht!N33="x",1,"")</f>
        <v/>
      </c>
      <c r="O33" s="187" t="str">
        <f>IF(Übersicht!O33="x",2,"")</f>
        <v/>
      </c>
      <c r="P33" s="187" t="str">
        <f>IF(Übersicht!P33="x",3,"")</f>
        <v/>
      </c>
      <c r="Q33" s="187" t="str">
        <f>IF(Übersicht!Q33="x",4,"")</f>
        <v/>
      </c>
      <c r="R33" s="188" t="str">
        <f>IF(Übersicht!R33="x",5,"")</f>
        <v/>
      </c>
      <c r="S33" s="186" t="str">
        <f>IF(Übersicht!S33="x",1,"")</f>
        <v/>
      </c>
      <c r="T33" s="187" t="str">
        <f>IF(Übersicht!T33="x",2,"")</f>
        <v/>
      </c>
      <c r="U33" s="187" t="str">
        <f>IF(Übersicht!U33="x",3,"")</f>
        <v/>
      </c>
      <c r="V33" s="187" t="str">
        <f>IF(Übersicht!V33="x",4,"")</f>
        <v/>
      </c>
      <c r="W33" s="189" t="str">
        <f>IF(Übersicht!W33="x",5,"")</f>
        <v/>
      </c>
      <c r="X33" s="190" t="str">
        <f t="shared" si="0"/>
        <v/>
      </c>
      <c r="Y33" s="191" t="str">
        <f t="shared" si="1"/>
        <v/>
      </c>
      <c r="Z33" s="192" t="str">
        <f t="shared" si="2"/>
        <v/>
      </c>
      <c r="AA33" s="192" t="str">
        <f t="shared" si="3"/>
        <v/>
      </c>
      <c r="AB33" s="262"/>
      <c r="AC33" s="331"/>
      <c r="AD33" s="320"/>
    </row>
    <row r="34" spans="1:30" ht="38.25" x14ac:dyDescent="0.2">
      <c r="A34" s="291"/>
      <c r="B34" s="32">
        <v>24</v>
      </c>
      <c r="C34" s="33" t="str">
        <f>Katalog_Gesamt!C34</f>
        <v>Wie werden die Kosten der externen Ressourcen aktiv überwacht und die Einhaltung der vereinbarten Service-Levels von externen Ressourcen gemessen?</v>
      </c>
      <c r="D34" s="186" t="str">
        <f>IF(Übersicht!D34="x",1,"")</f>
        <v/>
      </c>
      <c r="E34" s="187" t="str">
        <f>IF(Übersicht!E34="x",2,"")</f>
        <v/>
      </c>
      <c r="F34" s="187" t="str">
        <f>IF(Übersicht!F34="x",3,"")</f>
        <v/>
      </c>
      <c r="G34" s="187" t="str">
        <f>IF(Übersicht!G34="x",4,"")</f>
        <v/>
      </c>
      <c r="H34" s="188" t="str">
        <f>IF(Übersicht!H34="x",5,"")</f>
        <v/>
      </c>
      <c r="I34" s="186" t="str">
        <f>IF(Übersicht!I34="x",1,"")</f>
        <v/>
      </c>
      <c r="J34" s="187" t="str">
        <f>IF(Übersicht!J34="x",2,"")</f>
        <v/>
      </c>
      <c r="K34" s="187" t="str">
        <f>IF(Übersicht!K34="x",3,"")</f>
        <v/>
      </c>
      <c r="L34" s="187" t="str">
        <f>IF(Übersicht!L34="x",4,"")</f>
        <v/>
      </c>
      <c r="M34" s="188" t="str">
        <f>IF(Übersicht!M34="x",5,"")</f>
        <v/>
      </c>
      <c r="N34" s="186" t="str">
        <f>IF(Übersicht!N34="x",1,"")</f>
        <v/>
      </c>
      <c r="O34" s="187" t="str">
        <f>IF(Übersicht!O34="x",2,"")</f>
        <v/>
      </c>
      <c r="P34" s="187" t="str">
        <f>IF(Übersicht!P34="x",3,"")</f>
        <v/>
      </c>
      <c r="Q34" s="187" t="str">
        <f>IF(Übersicht!Q34="x",4,"")</f>
        <v/>
      </c>
      <c r="R34" s="188" t="str">
        <f>IF(Übersicht!R34="x",5,"")</f>
        <v/>
      </c>
      <c r="S34" s="186" t="str">
        <f>IF(Übersicht!S34="x",1,"")</f>
        <v/>
      </c>
      <c r="T34" s="187" t="str">
        <f>IF(Übersicht!T34="x",2,"")</f>
        <v/>
      </c>
      <c r="U34" s="187" t="str">
        <f>IF(Übersicht!U34="x",3,"")</f>
        <v/>
      </c>
      <c r="V34" s="187" t="str">
        <f>IF(Übersicht!V34="x",4,"")</f>
        <v/>
      </c>
      <c r="W34" s="189" t="str">
        <f>IF(Übersicht!W34="x",5,"")</f>
        <v/>
      </c>
      <c r="X34" s="190" t="str">
        <f t="shared" si="0"/>
        <v/>
      </c>
      <c r="Y34" s="191" t="str">
        <f t="shared" si="1"/>
        <v/>
      </c>
      <c r="Z34" s="192" t="str">
        <f t="shared" si="2"/>
        <v/>
      </c>
      <c r="AA34" s="192" t="str">
        <f t="shared" si="3"/>
        <v/>
      </c>
      <c r="AB34" s="262"/>
      <c r="AC34" s="331"/>
      <c r="AD34" s="320"/>
    </row>
    <row r="35" spans="1:30" ht="25.5" x14ac:dyDescent="0.2">
      <c r="A35" s="277" t="s">
        <v>107</v>
      </c>
      <c r="B35" s="34">
        <v>25</v>
      </c>
      <c r="C35" s="35" t="str">
        <f>Katalog_Gesamt!C35</f>
        <v>Besteht für IT-Projekte ein Framework, das die Vorgehensweise und die Dokumentation der Projekte definiert?</v>
      </c>
      <c r="D35" s="186" t="str">
        <f>IF(Übersicht!D35="x",1,"")</f>
        <v/>
      </c>
      <c r="E35" s="187" t="str">
        <f>IF(Übersicht!E35="x",2,"")</f>
        <v/>
      </c>
      <c r="F35" s="187" t="str">
        <f>IF(Übersicht!F35="x",3,"")</f>
        <v/>
      </c>
      <c r="G35" s="187" t="str">
        <f>IF(Übersicht!G35="x",4,"")</f>
        <v/>
      </c>
      <c r="H35" s="188" t="str">
        <f>IF(Übersicht!H35="x",5,"")</f>
        <v/>
      </c>
      <c r="I35" s="186" t="str">
        <f>IF(Übersicht!I35="x",1,"")</f>
        <v/>
      </c>
      <c r="J35" s="187" t="str">
        <f>IF(Übersicht!J35="x",2,"")</f>
        <v/>
      </c>
      <c r="K35" s="187" t="str">
        <f>IF(Übersicht!K35="x",3,"")</f>
        <v/>
      </c>
      <c r="L35" s="187" t="str">
        <f>IF(Übersicht!L35="x",4,"")</f>
        <v/>
      </c>
      <c r="M35" s="188" t="str">
        <f>IF(Übersicht!M35="x",5,"")</f>
        <v/>
      </c>
      <c r="N35" s="186" t="str">
        <f>IF(Übersicht!N35="x",1,"")</f>
        <v/>
      </c>
      <c r="O35" s="187" t="str">
        <f>IF(Übersicht!O35="x",2,"")</f>
        <v/>
      </c>
      <c r="P35" s="187" t="str">
        <f>IF(Übersicht!P35="x",3,"")</f>
        <v/>
      </c>
      <c r="Q35" s="187" t="str">
        <f>IF(Übersicht!Q35="x",4,"")</f>
        <v/>
      </c>
      <c r="R35" s="188" t="str">
        <f>IF(Übersicht!R35="x",5,"")</f>
        <v/>
      </c>
      <c r="S35" s="186" t="str">
        <f>IF(Übersicht!S35="x",1,"")</f>
        <v/>
      </c>
      <c r="T35" s="187" t="str">
        <f>IF(Übersicht!T35="x",2,"")</f>
        <v/>
      </c>
      <c r="U35" s="187" t="str">
        <f>IF(Übersicht!U35="x",3,"")</f>
        <v/>
      </c>
      <c r="V35" s="187" t="str">
        <f>IF(Übersicht!V35="x",4,"")</f>
        <v/>
      </c>
      <c r="W35" s="189" t="str">
        <f>IF(Übersicht!W35="x",5,"")</f>
        <v/>
      </c>
      <c r="X35" s="190" t="str">
        <f t="shared" si="0"/>
        <v/>
      </c>
      <c r="Y35" s="191" t="str">
        <f t="shared" si="1"/>
        <v/>
      </c>
      <c r="Z35" s="192" t="str">
        <f t="shared" si="2"/>
        <v/>
      </c>
      <c r="AA35" s="192" t="str">
        <f t="shared" si="3"/>
        <v/>
      </c>
      <c r="AB35" s="262"/>
      <c r="AC35" s="331" t="str">
        <f>IF(ISERROR(SUM(AB35:AB39)/COUNT(AB35:AB39)),"",SUM(AB35:AB39)/COUNT(AB35:AB39))</f>
        <v/>
      </c>
      <c r="AD35" s="320" t="str">
        <f>IF(ISERROR(SUM(Y35:Y41)/COUNT(Y35:Y41)),"",SUM(Y35:Y41)/COUNT(Y35:Y40))</f>
        <v/>
      </c>
    </row>
    <row r="36" spans="1:30" ht="25.5" x14ac:dyDescent="0.2">
      <c r="A36" s="277"/>
      <c r="B36" s="34">
        <v>26</v>
      </c>
      <c r="C36" s="35" t="str">
        <f>Katalog_Gesamt!C36</f>
        <v>Wie erfolgt während des Projekts ein definiertes Reporting an die Stakeholder?</v>
      </c>
      <c r="D36" s="186" t="str">
        <f>IF(Übersicht!D36="x",1,"")</f>
        <v/>
      </c>
      <c r="E36" s="187" t="str">
        <f>IF(Übersicht!E36="x",2,"")</f>
        <v/>
      </c>
      <c r="F36" s="187" t="str">
        <f>IF(Übersicht!F36="x",3,"")</f>
        <v/>
      </c>
      <c r="G36" s="187" t="str">
        <f>IF(Übersicht!G36="x",4,"")</f>
        <v/>
      </c>
      <c r="H36" s="188" t="str">
        <f>IF(Übersicht!H36="x",5,"")</f>
        <v/>
      </c>
      <c r="I36" s="186" t="str">
        <f>IF(Übersicht!I36="x",1,"")</f>
        <v/>
      </c>
      <c r="J36" s="187" t="str">
        <f>IF(Übersicht!J36="x",2,"")</f>
        <v/>
      </c>
      <c r="K36" s="187" t="str">
        <f>IF(Übersicht!K36="x",3,"")</f>
        <v/>
      </c>
      <c r="L36" s="187" t="str">
        <f>IF(Übersicht!L36="x",4,"")</f>
        <v/>
      </c>
      <c r="M36" s="188" t="str">
        <f>IF(Übersicht!M36="x",5,"")</f>
        <v/>
      </c>
      <c r="N36" s="186" t="str">
        <f>IF(Übersicht!N36="x",1,"")</f>
        <v/>
      </c>
      <c r="O36" s="187" t="str">
        <f>IF(Übersicht!O36="x",2,"")</f>
        <v/>
      </c>
      <c r="P36" s="187" t="str">
        <f>IF(Übersicht!P36="x",3,"")</f>
        <v/>
      </c>
      <c r="Q36" s="187" t="str">
        <f>IF(Übersicht!Q36="x",4,"")</f>
        <v/>
      </c>
      <c r="R36" s="188" t="str">
        <f>IF(Übersicht!R36="x",5,"")</f>
        <v/>
      </c>
      <c r="S36" s="186" t="str">
        <f>IF(Übersicht!S36="x",1,"")</f>
        <v/>
      </c>
      <c r="T36" s="187" t="str">
        <f>IF(Übersicht!T36="x",2,"")</f>
        <v/>
      </c>
      <c r="U36" s="187" t="str">
        <f>IF(Übersicht!U36="x",3,"")</f>
        <v/>
      </c>
      <c r="V36" s="187" t="str">
        <f>IF(Übersicht!V36="x",4,"")</f>
        <v/>
      </c>
      <c r="W36" s="189" t="str">
        <f>IF(Übersicht!W36="x",5,"")</f>
        <v/>
      </c>
      <c r="X36" s="190" t="str">
        <f t="shared" si="0"/>
        <v/>
      </c>
      <c r="Y36" s="191" t="str">
        <f t="shared" si="1"/>
        <v/>
      </c>
      <c r="Z36" s="192" t="str">
        <f t="shared" si="2"/>
        <v/>
      </c>
      <c r="AA36" s="192" t="str">
        <f t="shared" si="3"/>
        <v/>
      </c>
      <c r="AB36" s="262"/>
      <c r="AC36" s="331"/>
      <c r="AD36" s="320"/>
    </row>
    <row r="37" spans="1:30" ht="25.5" x14ac:dyDescent="0.2">
      <c r="A37" s="277"/>
      <c r="B37" s="34">
        <v>27</v>
      </c>
      <c r="C37" s="35" t="str">
        <f>Katalog_Gesamt!C37</f>
        <v>Wie erfolgt während des Projekts und bei Projektende ein Abgleich von Soll- und Istzustand auf den Ebenen Zeit, Geld und Qualität?</v>
      </c>
      <c r="D37" s="186" t="str">
        <f>IF(Übersicht!D37="x",1,"")</f>
        <v/>
      </c>
      <c r="E37" s="187" t="str">
        <f>IF(Übersicht!E37="x",2,"")</f>
        <v/>
      </c>
      <c r="F37" s="187" t="str">
        <f>IF(Übersicht!F37="x",3,"")</f>
        <v/>
      </c>
      <c r="G37" s="187" t="str">
        <f>IF(Übersicht!G37="x",4,"")</f>
        <v/>
      </c>
      <c r="H37" s="188" t="str">
        <f>IF(Übersicht!H37="x",5,"")</f>
        <v/>
      </c>
      <c r="I37" s="186" t="str">
        <f>IF(Übersicht!I37="x",1,"")</f>
        <v/>
      </c>
      <c r="J37" s="187" t="str">
        <f>IF(Übersicht!J37="x",2,"")</f>
        <v/>
      </c>
      <c r="K37" s="187" t="str">
        <f>IF(Übersicht!K37="x",3,"")</f>
        <v/>
      </c>
      <c r="L37" s="187" t="str">
        <f>IF(Übersicht!L37="x",4,"")</f>
        <v/>
      </c>
      <c r="M37" s="188" t="str">
        <f>IF(Übersicht!M37="x",5,"")</f>
        <v/>
      </c>
      <c r="N37" s="186" t="str">
        <f>IF(Übersicht!N37="x",1,"")</f>
        <v/>
      </c>
      <c r="O37" s="187" t="str">
        <f>IF(Übersicht!O37="x",2,"")</f>
        <v/>
      </c>
      <c r="P37" s="187" t="str">
        <f>IF(Übersicht!P37="x",3,"")</f>
        <v/>
      </c>
      <c r="Q37" s="187" t="str">
        <f>IF(Übersicht!Q37="x",4,"")</f>
        <v/>
      </c>
      <c r="R37" s="188" t="str">
        <f>IF(Übersicht!R37="x",5,"")</f>
        <v/>
      </c>
      <c r="S37" s="186" t="str">
        <f>IF(Übersicht!S37="x",1,"")</f>
        <v/>
      </c>
      <c r="T37" s="187" t="str">
        <f>IF(Übersicht!T37="x",2,"")</f>
        <v/>
      </c>
      <c r="U37" s="187" t="str">
        <f>IF(Übersicht!U37="x",3,"")</f>
        <v/>
      </c>
      <c r="V37" s="187" t="str">
        <f>IF(Übersicht!V37="x",4,"")</f>
        <v/>
      </c>
      <c r="W37" s="189" t="str">
        <f>IF(Übersicht!W37="x",5,"")</f>
        <v/>
      </c>
      <c r="X37" s="190" t="str">
        <f t="shared" si="0"/>
        <v/>
      </c>
      <c r="Y37" s="191" t="str">
        <f t="shared" si="1"/>
        <v/>
      </c>
      <c r="Z37" s="192" t="str">
        <f t="shared" si="2"/>
        <v/>
      </c>
      <c r="AA37" s="192" t="str">
        <f t="shared" si="3"/>
        <v/>
      </c>
      <c r="AB37" s="262"/>
      <c r="AC37" s="331"/>
      <c r="AD37" s="320"/>
    </row>
    <row r="38" spans="1:30" ht="38.25" x14ac:dyDescent="0.2">
      <c r="A38" s="277"/>
      <c r="B38" s="34">
        <v>28</v>
      </c>
      <c r="C38" s="35" t="str">
        <f>Katalog_Gesamt!C38</f>
        <v>Besteht für das IT-Projektportfoliomanagement ein Framework, das die Vorgehensweise und die Dokumentation des Portfoliomanagements entsprechend definiert?</v>
      </c>
      <c r="D38" s="186" t="str">
        <f>IF(Übersicht!D38="x",1,"")</f>
        <v/>
      </c>
      <c r="E38" s="187" t="str">
        <f>IF(Übersicht!E38="x",2,"")</f>
        <v/>
      </c>
      <c r="F38" s="187" t="str">
        <f>IF(Übersicht!F38="x",3,"")</f>
        <v/>
      </c>
      <c r="G38" s="187" t="str">
        <f>IF(Übersicht!G38="x",4,"")</f>
        <v/>
      </c>
      <c r="H38" s="188" t="str">
        <f>IF(Übersicht!H38="x",5,"")</f>
        <v/>
      </c>
      <c r="I38" s="186" t="str">
        <f>IF(Übersicht!I38="x",1,"")</f>
        <v/>
      </c>
      <c r="J38" s="187" t="str">
        <f>IF(Übersicht!J38="x",2,"")</f>
        <v/>
      </c>
      <c r="K38" s="187" t="str">
        <f>IF(Übersicht!K38="x",3,"")</f>
        <v/>
      </c>
      <c r="L38" s="187" t="str">
        <f>IF(Übersicht!L38="x",4,"")</f>
        <v/>
      </c>
      <c r="M38" s="188" t="str">
        <f>IF(Übersicht!M38="x",5,"")</f>
        <v/>
      </c>
      <c r="N38" s="186" t="str">
        <f>IF(Übersicht!N38="x",1,"")</f>
        <v/>
      </c>
      <c r="O38" s="187" t="str">
        <f>IF(Übersicht!O38="x",2,"")</f>
        <v/>
      </c>
      <c r="P38" s="187" t="str">
        <f>IF(Übersicht!P38="x",3,"")</f>
        <v/>
      </c>
      <c r="Q38" s="187" t="str">
        <f>IF(Übersicht!Q38="x",4,"")</f>
        <v/>
      </c>
      <c r="R38" s="188" t="str">
        <f>IF(Übersicht!R38="x",5,"")</f>
        <v/>
      </c>
      <c r="S38" s="186" t="str">
        <f>IF(Übersicht!S38="x",1,"")</f>
        <v/>
      </c>
      <c r="T38" s="187" t="str">
        <f>IF(Übersicht!T38="x",2,"")</f>
        <v/>
      </c>
      <c r="U38" s="187" t="str">
        <f>IF(Übersicht!U38="x",3,"")</f>
        <v/>
      </c>
      <c r="V38" s="187" t="str">
        <f>IF(Übersicht!V38="x",4,"")</f>
        <v/>
      </c>
      <c r="W38" s="189" t="str">
        <f>IF(Übersicht!W38="x",5,"")</f>
        <v/>
      </c>
      <c r="X38" s="190" t="str">
        <f t="shared" si="0"/>
        <v/>
      </c>
      <c r="Y38" s="191" t="str">
        <f t="shared" si="1"/>
        <v/>
      </c>
      <c r="Z38" s="192" t="str">
        <f t="shared" si="2"/>
        <v/>
      </c>
      <c r="AA38" s="192" t="str">
        <f t="shared" si="3"/>
        <v/>
      </c>
      <c r="AB38" s="262"/>
      <c r="AC38" s="331"/>
      <c r="AD38" s="320"/>
    </row>
    <row r="39" spans="1:30" ht="39" thickBot="1" x14ac:dyDescent="0.25">
      <c r="A39" s="278"/>
      <c r="B39" s="104">
        <v>29</v>
      </c>
      <c r="C39" s="109" t="str">
        <f>Katalog_Gesamt!C39</f>
        <v>Wie wird sichergestellt, dass durch definierte Prozesse für das Projektportfoliomanagement, Projekte bewertet und anschliessend mit der Unternehmens- oder IT-Strategie abgestimmt werden?</v>
      </c>
      <c r="D39" s="197" t="str">
        <f>IF(Übersicht!D39="x",1,"")</f>
        <v/>
      </c>
      <c r="E39" s="198" t="str">
        <f>IF(Übersicht!E39="x",2,"")</f>
        <v/>
      </c>
      <c r="F39" s="198" t="str">
        <f>IF(Übersicht!F39="x",3,"")</f>
        <v/>
      </c>
      <c r="G39" s="198" t="str">
        <f>IF(Übersicht!G39="x",4,"")</f>
        <v/>
      </c>
      <c r="H39" s="199" t="str">
        <f>IF(Übersicht!H39="x",5,"")</f>
        <v/>
      </c>
      <c r="I39" s="197" t="str">
        <f>IF(Übersicht!I39="x",1,"")</f>
        <v/>
      </c>
      <c r="J39" s="198" t="str">
        <f>IF(Übersicht!J39="x",2,"")</f>
        <v/>
      </c>
      <c r="K39" s="198" t="str">
        <f>IF(Übersicht!K39="x",3,"")</f>
        <v/>
      </c>
      <c r="L39" s="198" t="str">
        <f>IF(Übersicht!L39="x",4,"")</f>
        <v/>
      </c>
      <c r="M39" s="199" t="str">
        <f>IF(Übersicht!M39="x",5,"")</f>
        <v/>
      </c>
      <c r="N39" s="197" t="str">
        <f>IF(Übersicht!N39="x",1,"")</f>
        <v/>
      </c>
      <c r="O39" s="198" t="str">
        <f>IF(Übersicht!O39="x",2,"")</f>
        <v/>
      </c>
      <c r="P39" s="198" t="str">
        <f>IF(Übersicht!P39="x",3,"")</f>
        <v/>
      </c>
      <c r="Q39" s="198" t="str">
        <f>IF(Übersicht!Q39="x",4,"")</f>
        <v/>
      </c>
      <c r="R39" s="199" t="str">
        <f>IF(Übersicht!R39="x",5,"")</f>
        <v/>
      </c>
      <c r="S39" s="197" t="str">
        <f>IF(Übersicht!S39="x",1,"")</f>
        <v/>
      </c>
      <c r="T39" s="198" t="str">
        <f>IF(Übersicht!T39="x",2,"")</f>
        <v/>
      </c>
      <c r="U39" s="198" t="str">
        <f>IF(Übersicht!U39="x",3,"")</f>
        <v/>
      </c>
      <c r="V39" s="198" t="str">
        <f>IF(Übersicht!V39="x",4,"")</f>
        <v/>
      </c>
      <c r="W39" s="200" t="str">
        <f>IF(Übersicht!W39="x",5,"")</f>
        <v/>
      </c>
      <c r="X39" s="201" t="str">
        <f t="shared" si="0"/>
        <v/>
      </c>
      <c r="Y39" s="202" t="str">
        <f t="shared" si="1"/>
        <v/>
      </c>
      <c r="Z39" s="203" t="str">
        <f t="shared" si="2"/>
        <v/>
      </c>
      <c r="AA39" s="203" t="str">
        <f t="shared" si="3"/>
        <v/>
      </c>
      <c r="AB39" s="263"/>
      <c r="AC39" s="332"/>
      <c r="AD39" s="321"/>
    </row>
  </sheetData>
  <sheetProtection sheet="1" objects="1" scenarios="1" selectLockedCells="1"/>
  <mergeCells count="17">
    <mergeCell ref="A11:A17"/>
    <mergeCell ref="A18:A22"/>
    <mergeCell ref="A23:A34"/>
    <mergeCell ref="A35:A39"/>
    <mergeCell ref="B2:C2"/>
    <mergeCell ref="AD23:AD34"/>
    <mergeCell ref="AD35:AD39"/>
    <mergeCell ref="D9:H9"/>
    <mergeCell ref="I9:M9"/>
    <mergeCell ref="N9:R9"/>
    <mergeCell ref="AD11:AD17"/>
    <mergeCell ref="AD18:AD22"/>
    <mergeCell ref="AC11:AC17"/>
    <mergeCell ref="AC18:AC22"/>
    <mergeCell ref="AC23:AC34"/>
    <mergeCell ref="AC35:AC39"/>
    <mergeCell ref="S9:W9"/>
  </mergeCells>
  <conditionalFormatting sqref="AB11:AB39">
    <cfRule type="cellIs" dxfId="1" priority="1" operator="greaterThan">
      <formula>5</formula>
    </cfRule>
  </conditionalFormatting>
  <hyperlinks>
    <hyperlink ref="B2:C2" location="Inhaltsverzeichnis!A1" display="zurück zu Inhaltsverzeichnis"/>
  </hyperlinks>
  <pageMargins left="0.74803149606299213" right="0.70866141732283472" top="0.59055118110236227" bottom="0.47244094488188981" header="0.27559055118110237" footer="0.27559055118110237"/>
  <pageSetup paperSize="9" scale="45" orientation="portrait" horizontalDpi="4294967292" verticalDpi="4294967292" r:id="rId1"/>
  <headerFooter>
    <oddFooter>&amp;L&amp;9BSG Unternehmensberatung&amp;C&amp;9Seite &amp;P / &amp;N&amp;R&amp;9&amp;F / &amp;A</oddFooter>
  </headerFooter>
  <ignoredErrors>
    <ignoredError sqref="D15:H15 D20:H20 D22:H23" emptyCellReference="1"/>
  </ignoredError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19</vt:i4>
      </vt:variant>
      <vt:variant>
        <vt:lpstr>Named Ranges</vt:lpstr>
      </vt:variant>
      <vt:variant>
        <vt:i4>10</vt:i4>
      </vt:variant>
    </vt:vector>
  </HeadingPairs>
  <TitlesOfParts>
    <vt:vector size="29" baseType="lpstr">
      <vt:lpstr>Inhaltsverzeichnis</vt:lpstr>
      <vt:lpstr>Übersicht</vt:lpstr>
      <vt:lpstr>Katalog_Gesamt</vt:lpstr>
      <vt:lpstr>Geschäftsleitung</vt:lpstr>
      <vt:lpstr>Fachabteilung</vt:lpstr>
      <vt:lpstr>IT-MA</vt:lpstr>
      <vt:lpstr>CIO</vt:lpstr>
      <vt:lpstr>Strategiemethode</vt:lpstr>
      <vt:lpstr>Kalkulation</vt:lpstr>
      <vt:lpstr>Kalkulation-Strategie</vt:lpstr>
      <vt:lpstr>Datenkonsolidierung</vt:lpstr>
      <vt:lpstr>Ausw_Balken_Domäne_Empf</vt:lpstr>
      <vt:lpstr>Ausw_Abw_Durch_Empfehlung</vt:lpstr>
      <vt:lpstr>Ausw_Spider_Abw_Durch_Empf</vt:lpstr>
      <vt:lpstr>Ausw_Spider_Abw_Max_Min</vt:lpstr>
      <vt:lpstr>Ausw_Innen_Aussensicht</vt:lpstr>
      <vt:lpstr>Ausw_Spider_Innen_Aussen</vt:lpstr>
      <vt:lpstr>Handlungsempfehlung </vt:lpstr>
      <vt:lpstr>Tabellenbeschriftung</vt:lpstr>
      <vt:lpstr>Ausw_Abw_Durch_Empfehlung!Print_Area</vt:lpstr>
      <vt:lpstr>Geschäftsleitung!Print_Area</vt:lpstr>
      <vt:lpstr>Übersicht!Print_Area</vt:lpstr>
      <vt:lpstr>CIO!Print_Titles</vt:lpstr>
      <vt:lpstr>Fachabteilung!Print_Titles</vt:lpstr>
      <vt:lpstr>Geschäftsleitung!Print_Titles</vt:lpstr>
      <vt:lpstr>'IT-MA'!Print_Titles</vt:lpstr>
      <vt:lpstr>Kalkulation!Print_Titles</vt:lpstr>
      <vt:lpstr>Katalog_Gesamt!Print_Titles</vt:lpstr>
      <vt:lpstr>Übersicht!Print_Titles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Reifegradanalyse IT-Managementprozesse</dc:title>
  <dc:creator>Markus Mangiapane</dc:creator>
  <cp:lastModifiedBy>Pawar, Dipalee, Crest</cp:lastModifiedBy>
  <cp:lastPrinted>2014-05-12T11:43:27Z</cp:lastPrinted>
  <dcterms:created xsi:type="dcterms:W3CDTF">2012-02-11T07:29:39Z</dcterms:created>
  <dcterms:modified xsi:type="dcterms:W3CDTF">2015-06-03T04:05:39Z</dcterms:modified>
</cp:coreProperties>
</file>