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5" firstSheet="0" activeTab="0"/>
  </bookViews>
  <sheets>
    <sheet name="2.1_pT-Isochoren" sheetId="1" state="visible" r:id="rId2"/>
    <sheet name="2.2_pV-Isothermen" sheetId="2" state="visible" r:id="rId3"/>
    <sheet name="2.5_vdW_CO2(T)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<sst xmlns="http://schemas.openxmlformats.org/spreadsheetml/2006/main" count="55" uniqueCount="34">
  <si>
    <t>V_m_1 / L</t>
  </si>
  <si>
    <t>V_m_2 / L</t>
  </si>
  <si>
    <t>Normzustand</t>
  </si>
  <si>
    <t>variierbar</t>
  </si>
  <si>
    <t>T </t>
  </si>
  <si>
    <t>ϑ</t>
  </si>
  <si>
    <t>p_id_1</t>
  </si>
  <si>
    <t>p_id_2</t>
  </si>
  <si>
    <t>K</t>
  </si>
  <si>
    <t>°C</t>
  </si>
  <si>
    <t>kPa</t>
  </si>
  <si>
    <t>k</t>
  </si>
  <si>
    <t>T_1 / K</t>
  </si>
  <si>
    <t>T_2 / K</t>
  </si>
  <si>
    <t>T_3 / K</t>
  </si>
  <si>
    <t>Theta / °C</t>
  </si>
  <si>
    <t>V_m</t>
  </si>
  <si>
    <t>p_id_3</t>
  </si>
  <si>
    <t>L</t>
  </si>
  <si>
    <t>CO_2</t>
  </si>
  <si>
    <t>p_c</t>
  </si>
  <si>
    <t>T_c</t>
  </si>
  <si>
    <t>V_c</t>
  </si>
  <si>
    <t>a</t>
  </si>
  <si>
    <t>b</t>
  </si>
  <si>
    <t>R</t>
  </si>
  <si>
    <t>Quelle: AIRLIQUIDE.2007</t>
  </si>
  <si>
    <t>theta / °C</t>
  </si>
  <si>
    <t>T / K</t>
  </si>
  <si>
    <t>V (SI)</t>
  </si>
  <si>
    <t>V</t>
  </si>
  <si>
    <t>p</t>
  </si>
  <si>
    <t>m^3</t>
  </si>
  <si>
    <t>bar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</si>
</sst>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"/>
    <numFmt numFmtId="166" formatCode="0.00"/>
    <numFmt numFmtId="167" formatCode="#,##0"/>
    <numFmt numFmtId="168" formatCode="0.00E+000"/>
    <numFmt numFmtId="169" formatCode="0.0000"/>
    <numFmt numFmtId="170" formatCode="0.000E+0"/>
    <numFmt numFmtId="171" formatCode="0.0E+000"/>
    <numFmt numFmtId="172" formatCode="0.000"/>
    <numFmt numFmtId="173" formatCode="0.0"/>
  </numFmts>
  <fonts count="3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0"/>
      <name val="Arial"/>
      <family val="2"/>
    </font>
    <font>
      <b val="true"/>
      <i val="true"/>
      <sz val="10"/>
      <name val="Arial"/>
      <family val="2"/>
    </font>
    <font>
      <sz val="9"/>
      <name val="Arial"/>
      <family val="2"/>
    </font>
    <font>
      <i val="true"/>
      <sz val="10"/>
      <color rgb="FFFF6600"/>
      <name val="Arial"/>
      <family val="2"/>
    </font>
    <font>
      <i val="true"/>
      <sz val="10"/>
      <color rgb="FF6666FF"/>
      <name val="Arial"/>
      <family val="2"/>
    </font>
    <font>
      <i val="true"/>
      <sz val="10"/>
      <color rgb="FFFF00CC"/>
      <name val="Arial"/>
      <family val="2"/>
    </font>
    <font>
      <sz val="10"/>
      <color rgb="FFFF6600"/>
      <name val="Arial"/>
      <family val="2"/>
    </font>
    <font>
      <sz val="10"/>
      <color rgb="FF6666FF"/>
      <name val="Arial"/>
      <family val="2"/>
    </font>
    <font>
      <sz val="10"/>
      <color rgb="FFFF00CC"/>
      <name val="Arial"/>
      <family val="2"/>
    </font>
    <font>
      <b val="true"/>
      <i val="true"/>
      <sz val="10"/>
      <color rgb="FFFF6600"/>
      <name val="Arial"/>
      <family val="2"/>
    </font>
    <font>
      <b val="true"/>
      <i val="true"/>
      <sz val="10"/>
      <color rgb="FF6666FF"/>
      <name val="Arial"/>
      <family val="2"/>
    </font>
    <font>
      <b val="true"/>
      <i val="true"/>
      <sz val="10"/>
      <color rgb="FFFF00CC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rgb="FF00CCFF"/>
      <name val="Arial"/>
      <family val="2"/>
    </font>
    <font>
      <sz val="10"/>
      <color rgb="FF66CC00"/>
      <name val="Arial"/>
      <family val="2"/>
    </font>
    <font>
      <sz val="10"/>
      <color rgb="FFFF3333"/>
      <name val="Arial"/>
      <family val="2"/>
    </font>
    <font>
      <b val="true"/>
      <sz val="10"/>
      <color rgb="FF6666FF"/>
      <name val="Arial"/>
      <family val="2"/>
    </font>
    <font>
      <b val="true"/>
      <sz val="10"/>
      <color rgb="FF00CCFF"/>
      <name val="Arial"/>
      <family val="2"/>
    </font>
    <font>
      <b val="true"/>
      <sz val="10"/>
      <color rgb="FF66CC00"/>
      <name val="Arial"/>
      <family val="2"/>
    </font>
    <font>
      <b val="true"/>
      <sz val="10"/>
      <color rgb="FFFF00CC"/>
      <name val="Arial"/>
      <family val="2"/>
    </font>
    <font>
      <b val="true"/>
      <sz val="10"/>
      <color rgb="FFFF6600"/>
      <name val="Arial"/>
      <family val="2"/>
    </font>
    <font>
      <b val="true"/>
      <sz val="10"/>
      <color rgb="FFFF3333"/>
      <name val="Arial"/>
      <family val="2"/>
    </font>
    <font>
      <b val="true"/>
      <i val="true"/>
      <sz val="11"/>
      <name val="Arial"/>
      <family val="2"/>
    </font>
    <font>
      <b val="true"/>
      <i val="true"/>
      <sz val="11"/>
      <color rgb="FF6666FF"/>
      <name val="Arial"/>
      <family val="2"/>
    </font>
    <font>
      <b val="true"/>
      <i val="true"/>
      <sz val="11"/>
      <color rgb="FF00CCFF"/>
      <name val="Arial"/>
      <family val="2"/>
    </font>
    <font>
      <b val="true"/>
      <i val="true"/>
      <sz val="11"/>
      <color rgb="FF66CC00"/>
      <name val="Arial"/>
      <family val="2"/>
    </font>
    <font>
      <b val="true"/>
      <i val="true"/>
      <sz val="11"/>
      <color rgb="FFFF00CC"/>
      <name val="Arial"/>
      <family val="2"/>
    </font>
    <font>
      <b val="true"/>
      <i val="true"/>
      <sz val="11"/>
      <color rgb="FFFF6600"/>
      <name val="Arial"/>
      <family val="2"/>
    </font>
    <font>
      <b val="true"/>
      <i val="true"/>
      <sz val="11"/>
      <color rgb="FFFF333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AECF00"/>
        <bgColor rgb="FF66CC00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FF00"/>
      </patternFill>
    </fill>
    <fill>
      <patternFill patternType="solid">
        <fgColor rgb="FF66FFFF"/>
        <bgColor rgb="FF33CC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2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3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F00"/>
      <rgbColor rgb="FFFF00CC"/>
      <rgbColor rgb="FF00FFFF"/>
      <rgbColor rgb="FF800000"/>
      <rgbColor rgb="FF008000"/>
      <rgbColor rgb="FF000080"/>
      <rgbColor rgb="FF66CC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FFCC99"/>
      <rgbColor rgb="FF6666FF"/>
      <rgbColor rgb="FF33CCCC"/>
      <rgbColor rgb="FFAECF00"/>
      <rgbColor rgb="FFFFCC00"/>
      <rgbColor rgb="FFFF9900"/>
      <rgbColor rgb="FFFF6600"/>
      <rgbColor rgb="FF666699"/>
      <rgbColor rgb="FFB3B3B3"/>
      <rgbColor rgb="FF003366"/>
      <rgbColor rgb="FF579D1C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133349625285109"/>
          <c:y val="0.0547960941987364"/>
          <c:w val="0.850684261974584"/>
          <c:h val="0.7378518093049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'2.1_pT-Isochoren'!$C$2</c:f>
              <c:strCache>
                <c:ptCount val="1"/>
                <c:pt idx="0">
                  <c:v>22,41</c:v>
                </c:pt>
              </c:strCache>
            </c:strRef>
          </c:tx>
          <c:spPr>
            <a:solidFill>
              <a:srgbClr val="aecf00"/>
            </a:solidFill>
            <a:ln w="28800">
              <a:noFill/>
            </a:ln>
          </c:spPr>
          <c:marker>
            <c:symbol val="square"/>
            <c:size val="6"/>
            <c:spPr>
              <a:solidFill>
                <a:srgbClr val="aecf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579d1c"/>
                </a:solidFill>
              </a:ln>
            </c:spPr>
            <c:trendlineType val="linear"/>
            <c:forward val="0"/>
            <c:backward val="77"/>
            <c:dispRSqr val="0"/>
            <c:dispEq val="1"/>
          </c:trendline>
          <c:xVal>
            <c:numRef>
              <c:f>'2.1_pT-Isochoren'!$B$6:$B$15</c:f>
              <c:numCache>
                <c:formatCode>General</c:formatCode>
                <c:ptCount val="10"/>
                <c:pt idx="0">
                  <c:v>-196.15</c:v>
                </c:pt>
                <c:pt idx="1">
                  <c:v>-123.15</c:v>
                </c:pt>
                <c:pt idx="2">
                  <c:v>-75</c:v>
                </c:pt>
                <c:pt idx="3">
                  <c:v>-50.15</c:v>
                </c:pt>
                <c:pt idx="4">
                  <c:v>-25</c:v>
                </c:pt>
                <c:pt idx="5">
                  <c:v>0</c:v>
                </c:pt>
                <c:pt idx="6">
                  <c:v>25</c:v>
                </c:pt>
                <c:pt idx="7">
                  <c:v>50</c:v>
                </c:pt>
                <c:pt idx="8">
                  <c:v>75</c:v>
                </c:pt>
                <c:pt idx="9">
                  <c:v>99.85</c:v>
                </c:pt>
              </c:numCache>
            </c:numRef>
          </c:xVal>
          <c:yVal>
            <c:numRef>
              <c:f>'2.1_pT-Isochoren'!$C$6:$C$15</c:f>
              <c:numCache>
                <c:formatCode>General</c:formatCode>
                <c:ptCount val="10"/>
                <c:pt idx="0">
                  <c:v>28.5630615142484</c:v>
                </c:pt>
                <c:pt idx="1">
                  <c:v>55.6423276251591</c:v>
                </c:pt>
                <c:pt idx="2">
                  <c:v>73.5035147928352</c:v>
                </c:pt>
                <c:pt idx="3">
                  <c:v>82.7215937360699</c:v>
                </c:pt>
                <c:pt idx="4">
                  <c:v>92.0509573345549</c:v>
                </c:pt>
                <c:pt idx="5">
                  <c:v>101.324678605415</c:v>
                </c:pt>
                <c:pt idx="6">
                  <c:v>110.598399876275</c:v>
                </c:pt>
                <c:pt idx="7">
                  <c:v>119.872121147135</c:v>
                </c:pt>
                <c:pt idx="8">
                  <c:v>129.145842417994</c:v>
                </c:pt>
                <c:pt idx="9">
                  <c:v>138.363921361229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'2.1_pT-Isochoren'!$D$2</c:f>
              <c:strCache>
                <c:ptCount val="1"/>
                <c:pt idx="0">
                  <c:v>50,00</c:v>
                </c:pt>
              </c:strCache>
            </c:strRef>
          </c:tx>
          <c:spPr>
            <a:solidFill>
              <a:srgbClr val="000000"/>
            </a:solidFill>
            <a:ln w="28800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000000"/>
                </a:solidFill>
              </a:ln>
            </c:spPr>
            <c:trendlineType val="linear"/>
            <c:forward val="0"/>
            <c:backward val="77"/>
            <c:dispRSqr val="0"/>
            <c:dispEq val="1"/>
          </c:trendline>
          <c:xVal>
            <c:numRef>
              <c:f>'2.1_pT-Isochoren'!$B$6:$B$15</c:f>
              <c:numCache>
                <c:formatCode>General</c:formatCode>
                <c:ptCount val="10"/>
                <c:pt idx="0">
                  <c:v>-196.15</c:v>
                </c:pt>
                <c:pt idx="1">
                  <c:v>-123.15</c:v>
                </c:pt>
                <c:pt idx="2">
                  <c:v>-75</c:v>
                </c:pt>
                <c:pt idx="3">
                  <c:v>-50.15</c:v>
                </c:pt>
                <c:pt idx="4">
                  <c:v>-25</c:v>
                </c:pt>
                <c:pt idx="5">
                  <c:v>0</c:v>
                </c:pt>
                <c:pt idx="6">
                  <c:v>25</c:v>
                </c:pt>
                <c:pt idx="7">
                  <c:v>50</c:v>
                </c:pt>
                <c:pt idx="8">
                  <c:v>75</c:v>
                </c:pt>
                <c:pt idx="9">
                  <c:v>99.85</c:v>
                </c:pt>
              </c:numCache>
            </c:numRef>
          </c:xVal>
          <c:yVal>
            <c:numRef>
              <c:f>'2.1_pT-Isochoren'!$D$6:$D$15</c:f>
              <c:numCache>
                <c:formatCode>General</c:formatCode>
                <c:ptCount val="10"/>
                <c:pt idx="0">
                  <c:v>12.80433</c:v>
                </c:pt>
                <c:pt idx="1">
                  <c:v>24.9435</c:v>
                </c:pt>
                <c:pt idx="2">
                  <c:v>32.9503635</c:v>
                </c:pt>
                <c:pt idx="3">
                  <c:v>37.08267</c:v>
                </c:pt>
                <c:pt idx="4">
                  <c:v>41.2648635</c:v>
                </c:pt>
                <c:pt idx="5">
                  <c:v>45.4221135</c:v>
                </c:pt>
                <c:pt idx="6">
                  <c:v>49.5793635</c:v>
                </c:pt>
                <c:pt idx="7">
                  <c:v>53.7366135</c:v>
                </c:pt>
                <c:pt idx="8">
                  <c:v>57.8938635</c:v>
                </c:pt>
                <c:pt idx="9">
                  <c:v>62.02617</c:v>
                </c:pt>
              </c:numCache>
            </c:numRef>
          </c:yVal>
          <c:smooth val="0"/>
        </c:ser>
        <c:axId val="27666344"/>
        <c:axId val="99794274"/>
      </c:scatterChart>
      <c:valAx>
        <c:axId val="27666344"/>
        <c:scaling>
          <c:orientation val="minMax"/>
          <c:max val="100"/>
          <c:min val="-275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theta / °C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99794274"/>
        <c:crosses val="autoZero"/>
        <c:majorUnit val="50"/>
      </c:valAx>
      <c:valAx>
        <c:axId val="99794274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p / kPa</a:t>
                </a:r>
              </a:p>
            </c:rich>
          </c:tx>
          <c:layout>
            <c:manualLayout>
              <c:xMode val="edge"/>
              <c:yMode val="edge"/>
              <c:x val="0.761730205278592"/>
              <c:y val="0.185525560022975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7666344"/>
        <c:crosses val="autoZero"/>
        <c:majorUnit val="25"/>
      </c:valAx>
      <c:spPr>
        <a:noFill/>
        <a:ln>
          <a:solidFill>
            <a:srgbClr val="ffffff"/>
          </a:solidFill>
        </a:ln>
      </c:spPr>
    </c:plotArea>
    <c:legend>
      <c:layout>
        <c:manualLayout>
          <c:xMode val="edge"/>
          <c:yMode val="edge"/>
          <c:x val="0.00505050505050505"/>
          <c:y val="0.0927053417576106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100534487146857"/>
          <c:y val="0.0388776497493183"/>
          <c:w val="0.868859760753372"/>
          <c:h val="0.817750021989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'2.2_pV-Isothermen'!$B$3</c:f>
              <c:strCache>
                <c:ptCount val="1"/>
                <c:pt idx="0">
                  <c:v>373</c:v>
                </c:pt>
              </c:strCache>
            </c:strRef>
          </c:tx>
          <c:spPr>
            <a:solidFill>
              <a:srgbClr val="ff6600"/>
            </a:solidFill>
            <a:ln w="28800">
              <a:noFill/>
            </a:ln>
          </c:spPr>
          <c:marker>
            <c:symbol val="triangle"/>
            <c:size val="6"/>
            <c:spPr>
              <a:solidFill>
                <a:srgbClr val="ff66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ff6600"/>
                </a:solidFill>
              </a:ln>
            </c:spPr>
            <c:trendlineType val="power"/>
            <c:forward val="0"/>
            <c:backward val="0"/>
            <c:dispRSqr val="0"/>
            <c:dispEq val="0"/>
          </c:trendline>
          <c:xVal>
            <c:numRef>
              <c:f>'2.2_pV-Isothermen'!$A$8:$A$22</c:f>
              <c:numCache>
                <c:formatCode>General</c:formatCode>
                <c:ptCount val="15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</c:numCache>
            </c:numRef>
          </c:xVal>
          <c:yVal>
            <c:numRef>
              <c:f>'2.2_pV-Isothermen'!$B$8:$B$22</c:f>
              <c:numCache>
                <c:formatCode>General</c:formatCode>
                <c:ptCount val="15"/>
                <c:pt idx="0">
                  <c:v>775.327125</c:v>
                </c:pt>
                <c:pt idx="1">
                  <c:v>620.2617</c:v>
                </c:pt>
                <c:pt idx="2">
                  <c:v>516.88475</c:v>
                </c:pt>
                <c:pt idx="3">
                  <c:v>413.5078</c:v>
                </c:pt>
                <c:pt idx="4">
                  <c:v>310.13085</c:v>
                </c:pt>
                <c:pt idx="5">
                  <c:v>248.10468</c:v>
                </c:pt>
                <c:pt idx="6">
                  <c:v>206.7539</c:v>
                </c:pt>
                <c:pt idx="7">
                  <c:v>177.217628571429</c:v>
                </c:pt>
                <c:pt idx="8">
                  <c:v>155.065425</c:v>
                </c:pt>
                <c:pt idx="9">
                  <c:v>137.835933333333</c:v>
                </c:pt>
                <c:pt idx="10">
                  <c:v>124.05234</c:v>
                </c:pt>
                <c:pt idx="11">
                  <c:v>112.774854545455</c:v>
                </c:pt>
                <c:pt idx="12">
                  <c:v>103.37695</c:v>
                </c:pt>
                <c:pt idx="13">
                  <c:v>95.4248769230769</c:v>
                </c:pt>
                <c:pt idx="14">
                  <c:v>88.6088142857143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'2.2_pV-Isothermen'!$C$3</c:f>
              <c:strCache>
                <c:ptCount val="1"/>
                <c:pt idx="0">
                  <c:v>273</c:v>
                </c:pt>
              </c:strCache>
            </c:strRef>
          </c:tx>
          <c:spPr>
            <a:solidFill>
              <a:srgbClr val="6666ff"/>
            </a:solidFill>
            <a:ln>
              <a:noFill/>
            </a:ln>
          </c:spPr>
          <c:marker>
            <c:symbol val="square"/>
            <c:size val="6"/>
            <c:spPr>
              <a:solidFill>
                <a:srgbClr val="6666ff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6666ff"/>
                </a:solidFill>
              </a:ln>
            </c:spPr>
            <c:trendlineType val="power"/>
            <c:forward val="0"/>
            <c:backward val="0"/>
            <c:dispRSqr val="0"/>
            <c:dispEq val="0"/>
          </c:trendline>
          <c:xVal>
            <c:numRef>
              <c:f>'2.2_pV-Isothermen'!$A$8:$A$23</c:f>
              <c:numCache>
                <c:formatCode>General</c:formatCode>
                <c:ptCount val="1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1</c:v>
                </c:pt>
              </c:numCache>
            </c:numRef>
          </c:xVal>
          <c:yVal>
            <c:numRef>
              <c:f>'2.2_pV-Isothermen'!$C$8:$C$23</c:f>
              <c:numCache>
                <c:formatCode>General</c:formatCode>
                <c:ptCount val="16"/>
                <c:pt idx="0">
                  <c:v>567.464625</c:v>
                </c:pt>
                <c:pt idx="1">
                  <c:v>453.9717</c:v>
                </c:pt>
                <c:pt idx="2">
                  <c:v>378.30975</c:v>
                </c:pt>
                <c:pt idx="3">
                  <c:v>302.6478</c:v>
                </c:pt>
                <c:pt idx="4">
                  <c:v>226.98585</c:v>
                </c:pt>
                <c:pt idx="5">
                  <c:v>181.58868</c:v>
                </c:pt>
                <c:pt idx="6">
                  <c:v>151.3239</c:v>
                </c:pt>
                <c:pt idx="7">
                  <c:v>129.7062</c:v>
                </c:pt>
                <c:pt idx="8">
                  <c:v>113.492925</c:v>
                </c:pt>
                <c:pt idx="9">
                  <c:v>100.8826</c:v>
                </c:pt>
                <c:pt idx="10">
                  <c:v>90.79434</c:v>
                </c:pt>
                <c:pt idx="11">
                  <c:v>82.5403090909091</c:v>
                </c:pt>
                <c:pt idx="12">
                  <c:v>75.66195</c:v>
                </c:pt>
                <c:pt idx="13">
                  <c:v>69.8418</c:v>
                </c:pt>
                <c:pt idx="14">
                  <c:v>64.8531</c:v>
                </c:pt>
                <c:pt idx="15">
                  <c:v/>
                </c:pt>
              </c:numCache>
            </c:numRef>
          </c:yVal>
          <c:smooth val="0"/>
        </c:ser>
        <c:ser>
          <c:idx val="2"/>
          <c:order val="2"/>
          <c:tx>
            <c:strRef>
              <c:f>'2.2_pV-Isothermen'!$D$3</c:f>
              <c:strCache>
                <c:ptCount val="1"/>
                <c:pt idx="0">
                  <c:v>77</c:v>
                </c:pt>
              </c:strCache>
            </c:strRef>
          </c:tx>
          <c:spPr>
            <a:solidFill>
              <a:srgbClr val="ff00cc"/>
            </a:solidFill>
            <a:ln w="28800">
              <a:noFill/>
            </a:ln>
          </c:spPr>
          <c:marker>
            <c:symbol val="square"/>
            <c:size val="6"/>
            <c:spPr>
              <a:solidFill>
                <a:srgbClr val="ff00cc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>
                <a:solidFill>
                  <a:srgbClr val="ff00cc"/>
                </a:solidFill>
              </a:ln>
            </c:spPr>
            <c:trendlineType val="power"/>
            <c:forward val="0"/>
            <c:backward val="0"/>
            <c:dispRSqr val="0"/>
            <c:dispEq val="0"/>
          </c:trendline>
          <c:xVal>
            <c:numRef>
              <c:f>'2.2_pV-Isothermen'!$A$8:$A$22</c:f>
              <c:numCache>
                <c:formatCode>General</c:formatCode>
                <c:ptCount val="15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</c:numCache>
            </c:numRef>
          </c:xVal>
          <c:yVal>
            <c:numRef>
              <c:f>'2.2_pV-Isothermen'!$D$8:$D$22</c:f>
              <c:numCache>
                <c:formatCode>General</c:formatCode>
                <c:ptCount val="15"/>
                <c:pt idx="0">
                  <c:v>160.054125</c:v>
                </c:pt>
                <c:pt idx="1">
                  <c:v>128.0433</c:v>
                </c:pt>
                <c:pt idx="2">
                  <c:v>106.70275</c:v>
                </c:pt>
                <c:pt idx="3">
                  <c:v>85.3622</c:v>
                </c:pt>
                <c:pt idx="4">
                  <c:v>64.02165</c:v>
                </c:pt>
                <c:pt idx="5">
                  <c:v>51.21732</c:v>
                </c:pt>
                <c:pt idx="6">
                  <c:v>42.6811</c:v>
                </c:pt>
                <c:pt idx="7">
                  <c:v>36.5838</c:v>
                </c:pt>
                <c:pt idx="8">
                  <c:v>32.010825</c:v>
                </c:pt>
                <c:pt idx="9">
                  <c:v>28.4540666666667</c:v>
                </c:pt>
                <c:pt idx="10">
                  <c:v>25.60866</c:v>
                </c:pt>
                <c:pt idx="11">
                  <c:v>23.2806</c:v>
                </c:pt>
                <c:pt idx="12">
                  <c:v>21.34055</c:v>
                </c:pt>
                <c:pt idx="13">
                  <c:v>19.6989692307692</c:v>
                </c:pt>
                <c:pt idx="14">
                  <c:v>18.2919</c:v>
                </c:pt>
              </c:numCache>
            </c:numRef>
          </c:yVal>
          <c:smooth val="0"/>
        </c:ser>
        <c:axId val="27451137"/>
        <c:axId val="9369788"/>
      </c:scatterChart>
      <c:valAx>
        <c:axId val="27451137"/>
        <c:scaling>
          <c:orientation val="minMax"/>
          <c:max val="3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Molvolumen V in L</a:t>
                </a:r>
              </a:p>
            </c:rich>
          </c:tx>
          <c:layout>
            <c:manualLayout>
              <c:xMode val="edge"/>
              <c:yMode val="edge"/>
              <c:x val="0.416136421481293"/>
              <c:y val="0.932623801565661"/>
            </c:manualLayout>
          </c:layout>
          <c:overlay val="0"/>
        </c:title>
        <c:numFmt formatCode="0" sourceLinked="1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p>
            <a:pPr>
              <a:defRPr sz="11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9369788"/>
        <c:crosses val="autoZero"/>
        <c:majorUnit val="5"/>
      </c:valAx>
      <c:valAx>
        <c:axId val="9369788"/>
        <c:scaling>
          <c:orientation val="minMax"/>
          <c:max val="499"/>
          <c:min val="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Druck p in kPa</a:t>
                </a:r>
              </a:p>
            </c:rich>
          </c:tx>
          <c:layout>
            <c:manualLayout>
              <c:xMode val="edge"/>
              <c:yMode val="edge"/>
              <c:x val="-0.00127258844489692"/>
              <c:y val="0.522649309525904"/>
            </c:manualLayout>
          </c:layout>
          <c:overlay val="0"/>
        </c:title>
        <c:numFmt formatCode="#,##0" sourceLinked="1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p>
            <a:pPr>
              <a:defRPr sz="11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7451137"/>
        <c:crossesAt val="100000"/>
        <c:majorUnit val="100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516607279205905"/>
          <c:y val="0.104846512446125"/>
        </c:manualLayout>
      </c:layout>
      <c:spPr>
        <a:solidFill>
          <a:srgbClr val="ffffff"/>
        </a:solidFill>
        <a:ln>
          <a:solidFill>
            <a:srgbClr val="000000"/>
          </a:solidFill>
        </a:ln>
      </c:spPr>
    </c:legend>
    <c:plotVisOnly val="0"/>
    <c:dispBlanksAs val="span"/>
  </c:chart>
  <c:spPr>
    <a:solidFill>
      <a:srgbClr val="ffffff"/>
    </a:solidFill>
    <a:ln>
      <a:noFill/>
    </a:ln>
  </c:spPr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103966427507784"/>
          <c:y val="0.0198280400070188"/>
          <c:w val="0.87599837552457"/>
          <c:h val="0.873925250043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'2.5_vdW_CO2(T)'!$H$5</c:f>
              <c:strCache>
                <c:ptCount val="1"/>
                <c:pt idx="0">
                  <c:v>80</c:v>
                </c:pt>
              </c:strCache>
            </c:strRef>
          </c:tx>
          <c:spPr>
            <a:solidFill>
              <a:srgbClr val="ff3333"/>
            </a:solidFill>
            <a:ln w="10800">
              <a:solidFill>
                <a:srgbClr val="ff3333"/>
              </a:solidFill>
              <a:round/>
            </a:ln>
          </c:spPr>
          <c:marker>
            <c:symbol val="square"/>
            <c:size val="5"/>
            <c:spPr>
              <a:solidFill>
                <a:srgbClr val="ff3333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'2.5_vdW_CO2(T)'!$B$10:$B$22</c:f>
              <c:numCache>
                <c:formatCode>General</c:formatCode>
                <c:ptCount val="13"/>
                <c:pt idx="0">
                  <c:v>0.062</c:v>
                </c:pt>
                <c:pt idx="1">
                  <c:v>0.07</c:v>
                </c:pt>
                <c:pt idx="2">
                  <c:v>0.075</c:v>
                </c:pt>
                <c:pt idx="3">
                  <c:v>0.08</c:v>
                </c:pt>
                <c:pt idx="4">
                  <c:v>0.09</c:v>
                </c:pt>
                <c:pt idx="5">
                  <c:v>0.11</c:v>
                </c:pt>
                <c:pt idx="6">
                  <c:v>0.13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0.33</c:v>
                </c:pt>
                <c:pt idx="11">
                  <c:v>0.5</c:v>
                </c:pt>
                <c:pt idx="12">
                  <c:v>0.8</c:v>
                </c:pt>
              </c:numCache>
            </c:numRef>
          </c:xVal>
          <c:yVal>
            <c:numRef>
              <c:f>'2.5_vdW_CO2(T)'!$H$10:$H$22</c:f>
              <c:numCache>
                <c:formatCode>General</c:formatCode>
                <c:ptCount val="13"/>
                <c:pt idx="0">
                  <c:v>580.350121124176</c:v>
                </c:pt>
                <c:pt idx="1">
                  <c:v>334.456939623991</c:v>
                </c:pt>
                <c:pt idx="2">
                  <c:v>262.693782849799</c:v>
                </c:pt>
                <c:pt idx="3">
                  <c:v>218.643865115833</c:v>
                </c:pt>
                <c:pt idx="4">
                  <c:v>171.091119814199</c:v>
                </c:pt>
                <c:pt idx="5">
                  <c:v>134.973943835059</c:v>
                </c:pt>
                <c:pt idx="6">
                  <c:v>120.502843340626</c:v>
                </c:pt>
                <c:pt idx="7">
                  <c:v>111.487183017308</c:v>
                </c:pt>
                <c:pt idx="8">
                  <c:v>95.418327274914</c:v>
                </c:pt>
                <c:pt idx="9">
                  <c:v>83.2346276492385</c:v>
                </c:pt>
                <c:pt idx="10">
                  <c:v>68.6753889893893</c:v>
                </c:pt>
                <c:pt idx="11">
                  <c:v>49.6025742523156</c:v>
                </c:pt>
                <c:pt idx="12">
                  <c:v>33.0667582030049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'2.5_vdW_CO2(T)'!$G$5</c:f>
              <c:strCache>
                <c:ptCount val="1"/>
                <c:pt idx="0">
                  <c:v>50</c:v>
                </c:pt>
              </c:strCache>
            </c:strRef>
          </c:tx>
          <c:spPr>
            <a:solidFill>
              <a:srgbClr val="ff9900"/>
            </a:solidFill>
            <a:ln w="10800">
              <a:solidFill>
                <a:srgbClr val="ff9900"/>
              </a:solidFill>
              <a:round/>
            </a:ln>
          </c:spPr>
          <c:marker>
            <c:symbol val="square"/>
            <c:size val="5"/>
            <c:spPr>
              <a:solidFill>
                <a:srgbClr val="ff99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'2.5_vdW_CO2(T)'!$B$10:$B$22</c:f>
              <c:numCache>
                <c:formatCode>General</c:formatCode>
                <c:ptCount val="13"/>
                <c:pt idx="0">
                  <c:v>0.062</c:v>
                </c:pt>
                <c:pt idx="1">
                  <c:v>0.07</c:v>
                </c:pt>
                <c:pt idx="2">
                  <c:v>0.075</c:v>
                </c:pt>
                <c:pt idx="3">
                  <c:v>0.08</c:v>
                </c:pt>
                <c:pt idx="4">
                  <c:v>0.09</c:v>
                </c:pt>
                <c:pt idx="5">
                  <c:v>0.11</c:v>
                </c:pt>
                <c:pt idx="6">
                  <c:v>0.13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0.33</c:v>
                </c:pt>
                <c:pt idx="11">
                  <c:v>0.5</c:v>
                </c:pt>
                <c:pt idx="12">
                  <c:v>0.8</c:v>
                </c:pt>
              </c:numCache>
            </c:numRef>
          </c:xVal>
          <c:yVal>
            <c:numRef>
              <c:f>'2.5_vdW_CO2(T)'!$G$10:$G$22</c:f>
              <c:numCache>
                <c:formatCode>General</c:formatCode>
                <c:ptCount val="13"/>
                <c:pt idx="0">
                  <c:v>450.256468237471</c:v>
                </c:pt>
                <c:pt idx="1">
                  <c:v>242.663577402467</c:v>
                </c:pt>
                <c:pt idx="2">
                  <c:v>185.16583156087</c:v>
                </c:pt>
                <c:pt idx="3">
                  <c:v>151.543793115038</c:v>
                </c:pt>
                <c:pt idx="4">
                  <c:v>118.215180080995</c:v>
                </c:pt>
                <c:pt idx="5">
                  <c:v>97.8411219374021</c:v>
                </c:pt>
                <c:pt idx="6">
                  <c:v>91.889322223449</c:v>
                </c:pt>
                <c:pt idx="7">
                  <c:v>88.2133302109453</c:v>
                </c:pt>
                <c:pt idx="8">
                  <c:v>79.5483520971584</c:v>
                </c:pt>
                <c:pt idx="9">
                  <c:v>71.1947713400939</c:v>
                </c:pt>
                <c:pt idx="10">
                  <c:v>59.9895637136202</c:v>
                </c:pt>
                <c:pt idx="11">
                  <c:v>44.1465744389395</c:v>
                </c:pt>
                <c:pt idx="12">
                  <c:v>29.772482425499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'2.5_vdW_CO2(T)'!$F$5</c:f>
              <c:strCache>
                <c:ptCount val="1"/>
                <c:pt idx="0">
                  <c:v>T_c</c:v>
                </c:pt>
              </c:strCache>
            </c:strRef>
          </c:tx>
          <c:spPr>
            <a:solidFill>
              <a:srgbClr val="ff00cc"/>
            </a:solidFill>
            <a:ln w="10800">
              <a:solidFill>
                <a:srgbClr val="ff00cc"/>
              </a:solidFill>
              <a:round/>
            </a:ln>
          </c:spPr>
          <c:marker>
            <c:symbol val="circle"/>
            <c:size val="3"/>
            <c:spPr>
              <a:solidFill>
                <a:srgbClr val="ff00cc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'2.5_vdW_CO2(T)'!$B$10:$B$22</c:f>
              <c:numCache>
                <c:formatCode>General</c:formatCode>
                <c:ptCount val="13"/>
                <c:pt idx="0">
                  <c:v>0.062</c:v>
                </c:pt>
                <c:pt idx="1">
                  <c:v>0.07</c:v>
                </c:pt>
                <c:pt idx="2">
                  <c:v>0.075</c:v>
                </c:pt>
                <c:pt idx="3">
                  <c:v>0.08</c:v>
                </c:pt>
                <c:pt idx="4">
                  <c:v>0.09</c:v>
                </c:pt>
                <c:pt idx="5">
                  <c:v>0.11</c:v>
                </c:pt>
                <c:pt idx="6">
                  <c:v>0.13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0.33</c:v>
                </c:pt>
                <c:pt idx="11">
                  <c:v>0.5</c:v>
                </c:pt>
                <c:pt idx="12">
                  <c:v>0.8</c:v>
                </c:pt>
              </c:numCache>
            </c:numRef>
          </c:xVal>
          <c:yVal>
            <c:numRef>
              <c:f>'2.5_vdW_CO2(T)'!$F$10:$F$22</c:f>
              <c:numCache>
                <c:formatCode>General</c:formatCode>
                <c:ptCount val="13"/>
                <c:pt idx="0">
                  <c:v>368.124008714997</c:v>
                </c:pt>
                <c:pt idx="1">
                  <c:v>184.711368053277</c:v>
                </c:pt>
                <c:pt idx="2">
                  <c:v>136.219851647125</c:v>
                </c:pt>
                <c:pt idx="3">
                  <c:v>109.181280991869</c:v>
                </c:pt>
                <c:pt idx="4">
                  <c:v>84.8328367960982</c:v>
                </c:pt>
                <c:pt idx="5">
                  <c:v>74.3979337126818</c:v>
                </c:pt>
                <c:pt idx="6">
                  <c:v>73.8246525581379</c:v>
                </c:pt>
                <c:pt idx="7">
                  <c:v>73.5197711391947</c:v>
                </c:pt>
                <c:pt idx="8">
                  <c:v>69.5291077682688</c:v>
                </c:pt>
                <c:pt idx="9">
                  <c:v>63.5936087235873</c:v>
                </c:pt>
                <c:pt idx="10">
                  <c:v>54.505912689518</c:v>
                </c:pt>
                <c:pt idx="11">
                  <c:v>40.7020198900947</c:v>
                </c:pt>
                <c:pt idx="12">
                  <c:v>27.6926963179669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'2.5_vdW_CO2(T)'!$E$5</c:f>
              <c:strCache>
                <c:ptCount val="1"/>
                <c:pt idx="0">
                  <c:v>20</c:v>
                </c:pt>
              </c:strCache>
            </c:strRef>
          </c:tx>
          <c:spPr>
            <a:solidFill>
              <a:srgbClr val="aecf00"/>
            </a:solidFill>
            <a:ln w="10800">
              <a:solidFill>
                <a:srgbClr val="aecf00"/>
              </a:solidFill>
              <a:custDash/>
              <a:round/>
            </a:ln>
          </c:spPr>
          <c:marker>
            <c:symbol val="plus"/>
            <c:size val="5"/>
            <c:spPr>
              <a:solidFill>
                <a:srgbClr val="aecf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'2.5_vdW_CO2(T)'!$B$10:$B$22</c:f>
              <c:numCache>
                <c:formatCode>General</c:formatCode>
                <c:ptCount val="13"/>
                <c:pt idx="0">
                  <c:v>0.062</c:v>
                </c:pt>
                <c:pt idx="1">
                  <c:v>0.07</c:v>
                </c:pt>
                <c:pt idx="2">
                  <c:v>0.075</c:v>
                </c:pt>
                <c:pt idx="3">
                  <c:v>0.08</c:v>
                </c:pt>
                <c:pt idx="4">
                  <c:v>0.09</c:v>
                </c:pt>
                <c:pt idx="5">
                  <c:v>0.11</c:v>
                </c:pt>
                <c:pt idx="6">
                  <c:v>0.13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0.33</c:v>
                </c:pt>
                <c:pt idx="11">
                  <c:v>0.5</c:v>
                </c:pt>
                <c:pt idx="12">
                  <c:v>0.8</c:v>
                </c:pt>
              </c:numCache>
            </c:numRef>
          </c:xVal>
          <c:yVal>
            <c:numRef>
              <c:f>'2.5_vdW_CO2(T)'!$E$10:$E$22</c:f>
              <c:numCache>
                <c:formatCode>General</c:formatCode>
                <c:ptCount val="13"/>
                <c:pt idx="0">
                  <c:v>320.162815350765</c:v>
                </c:pt>
                <c:pt idx="1">
                  <c:v>150.870215180942</c:v>
                </c:pt>
                <c:pt idx="2">
                  <c:v>107.63788027194</c:v>
                </c:pt>
                <c:pt idx="3">
                  <c:v>84.4437211142427</c:v>
                </c:pt>
                <c:pt idx="4">
                  <c:v>65.3392403477901</c:v>
                </c:pt>
                <c:pt idx="5">
                  <c:v>60.7083000397458</c:v>
                </c:pt>
                <c:pt idx="6">
                  <c:v>63.275801106272</c:v>
                </c:pt>
                <c:pt idx="7">
                  <c:v>64.9394774045822</c:v>
                </c:pt>
                <c:pt idx="8">
                  <c:v>63.678376919403</c:v>
                </c:pt>
                <c:pt idx="9">
                  <c:v>59.1549150309494</c:v>
                </c:pt>
                <c:pt idx="10">
                  <c:v>51.3037384378511</c:v>
                </c:pt>
                <c:pt idx="11">
                  <c:v>38.6905746255634</c:v>
                </c:pt>
                <c:pt idx="12">
                  <c:v>26.4782066479931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'2.5_vdW_CO2(T)'!$D$5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00ccff"/>
            </a:solidFill>
            <a:ln w="10800">
              <a:solidFill>
                <a:srgbClr val="00ccff"/>
              </a:solidFill>
              <a:custDash/>
              <a:round/>
            </a:ln>
          </c:spPr>
          <c:marker>
            <c:symbol val="plus"/>
            <c:size val="5"/>
            <c:spPr>
              <a:solidFill>
                <a:srgbClr val="00ccff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'2.5_vdW_CO2(T)'!$B$10:$B$22</c:f>
              <c:numCache>
                <c:formatCode>General</c:formatCode>
                <c:ptCount val="13"/>
                <c:pt idx="0">
                  <c:v>0.062</c:v>
                </c:pt>
                <c:pt idx="1">
                  <c:v>0.07</c:v>
                </c:pt>
                <c:pt idx="2">
                  <c:v>0.075</c:v>
                </c:pt>
                <c:pt idx="3">
                  <c:v>0.08</c:v>
                </c:pt>
                <c:pt idx="4">
                  <c:v>0.09</c:v>
                </c:pt>
                <c:pt idx="5">
                  <c:v>0.11</c:v>
                </c:pt>
                <c:pt idx="6">
                  <c:v>0.13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0.33</c:v>
                </c:pt>
                <c:pt idx="11">
                  <c:v>0.5</c:v>
                </c:pt>
                <c:pt idx="12">
                  <c:v>0.8</c:v>
                </c:pt>
              </c:numCache>
            </c:numRef>
          </c:xVal>
          <c:yVal>
            <c:numRef>
              <c:f>'2.5_vdW_CO2(T)'!$D$10:$D$22</c:f>
              <c:numCache>
                <c:formatCode>General</c:formatCode>
                <c:ptCount val="13"/>
                <c:pt idx="0">
                  <c:v>233.433713426295</c:v>
                </c:pt>
                <c:pt idx="1">
                  <c:v>89.674640366592</c:v>
                </c:pt>
                <c:pt idx="2">
                  <c:v>55.9525794126534</c:v>
                </c:pt>
                <c:pt idx="3">
                  <c:v>39.7103397803791</c:v>
                </c:pt>
                <c:pt idx="4">
                  <c:v>30.0886138589869</c:v>
                </c:pt>
                <c:pt idx="5">
                  <c:v>35.9530854413082</c:v>
                </c:pt>
                <c:pt idx="6">
                  <c:v>44.2001203614873</c:v>
                </c:pt>
                <c:pt idx="7">
                  <c:v>49.4235755336734</c:v>
                </c:pt>
                <c:pt idx="8">
                  <c:v>53.0983934675659</c:v>
                </c:pt>
                <c:pt idx="9">
                  <c:v>51.1283441581863</c:v>
                </c:pt>
                <c:pt idx="10">
                  <c:v>45.513188254005</c:v>
                </c:pt>
                <c:pt idx="11">
                  <c:v>35.053241416646</c:v>
                </c:pt>
                <c:pt idx="12">
                  <c:v>24.2820227963225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'2.5_vdW_CO2(T)'!$C$5</c:f>
              <c:strCache>
                <c:ptCount val="1"/>
                <c:pt idx="0">
                  <c:v>-20</c:v>
                </c:pt>
              </c:strCache>
            </c:strRef>
          </c:tx>
          <c:spPr>
            <a:solidFill>
              <a:srgbClr val="3333ff"/>
            </a:solidFill>
            <a:ln w="10800">
              <a:solidFill>
                <a:srgbClr val="3333ff"/>
              </a:solidFill>
              <a:custDash/>
              <a:round/>
            </a:ln>
          </c:spPr>
          <c:marker>
            <c:symbol val="plus"/>
            <c:size val="5"/>
            <c:spPr>
              <a:solidFill>
                <a:srgbClr val="3333ff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'2.5_vdW_CO2(T)'!$B$10:$B$22</c:f>
              <c:numCache>
                <c:formatCode>General</c:formatCode>
                <c:ptCount val="13"/>
                <c:pt idx="0">
                  <c:v>0.062</c:v>
                </c:pt>
                <c:pt idx="1">
                  <c:v>0.07</c:v>
                </c:pt>
                <c:pt idx="2">
                  <c:v>0.075</c:v>
                </c:pt>
                <c:pt idx="3">
                  <c:v>0.08</c:v>
                </c:pt>
                <c:pt idx="4">
                  <c:v>0.09</c:v>
                </c:pt>
                <c:pt idx="5">
                  <c:v>0.11</c:v>
                </c:pt>
                <c:pt idx="6">
                  <c:v>0.13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0.33</c:v>
                </c:pt>
                <c:pt idx="11">
                  <c:v>0.5</c:v>
                </c:pt>
                <c:pt idx="12">
                  <c:v>0.8</c:v>
                </c:pt>
              </c:numCache>
            </c:numRef>
          </c:xVal>
          <c:yVal>
            <c:numRef>
              <c:f>'2.5_vdW_CO2(T)'!$C$10:$C$22</c:f>
              <c:numCache>
                <c:formatCode>General</c:formatCode>
                <c:ptCount val="13"/>
                <c:pt idx="0">
                  <c:v>146.704611501825</c:v>
                </c:pt>
                <c:pt idx="1">
                  <c:v>28.4790655522421</c:v>
                </c:pt>
                <c:pt idx="2">
                  <c:v>4.26727855336696</c:v>
                </c:pt>
                <c:pt idx="3">
                  <c:v>-5.02304155348435</c:v>
                </c:pt>
                <c:pt idx="4">
                  <c:v>-5.16201262981609</c:v>
                </c:pt>
                <c:pt idx="5">
                  <c:v>11.1978708428707</c:v>
                </c:pt>
                <c:pt idx="6">
                  <c:v>25.1244396167026</c:v>
                </c:pt>
                <c:pt idx="7">
                  <c:v>33.9076736627647</c:v>
                </c:pt>
                <c:pt idx="8">
                  <c:v>42.5184100157289</c:v>
                </c:pt>
                <c:pt idx="9">
                  <c:v>43.1017732854233</c:v>
                </c:pt>
                <c:pt idx="10">
                  <c:v>39.722638070159</c:v>
                </c:pt>
                <c:pt idx="11">
                  <c:v>31.4159082077285</c:v>
                </c:pt>
                <c:pt idx="12">
                  <c:v>22.0858389446519</c:v>
                </c:pt>
              </c:numCache>
            </c:numRef>
          </c:yVal>
          <c:smooth val="1"/>
        </c:ser>
        <c:axId val="47088698"/>
        <c:axId val="39514408"/>
      </c:scatterChart>
      <c:valAx>
        <c:axId val="47088698"/>
        <c:scaling>
          <c:orientation val="minMax"/>
          <c:max val="0.5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V / L</a:t>
                </a:r>
              </a:p>
            </c:rich>
          </c:tx>
          <c:layout>
            <c:manualLayout>
              <c:xMode val="edge"/>
              <c:yMode val="edge"/>
              <c:x val="0.51719236496548"/>
              <c:y val="0.91121249341989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39514408"/>
        <c:crosses val="autoZero"/>
        <c:majorUnit val="0.1"/>
      </c:valAx>
      <c:valAx>
        <c:axId val="39514408"/>
        <c:scaling>
          <c:orientation val="minMax"/>
          <c:max val="130"/>
          <c:min val="-10"/>
        </c:scaling>
        <c:delete val="0"/>
        <c:axPos val="l"/>
        <c:majorGridlines>
          <c:spPr>
            <a:ln>
              <a:solidFill>
                <a:srgbClr val="cccccc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sz="9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p / bar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7088698"/>
        <c:crosses val="autoZero"/>
        <c:majorUnit val="30"/>
      </c:valAx>
      <c:spPr>
        <a:noFill/>
        <a:ln>
          <a:noFill/>
        </a:ln>
      </c:spPr>
    </c:plotArea>
    <c:legend>
      <c:layout>
        <c:manualLayout>
          <c:xMode val="edge"/>
          <c:yMode val="edge"/>
          <c:x val="0.758020847434683"/>
          <c:y val="0.0379891208984032"/>
        </c:manualLayout>
      </c:layout>
      <c:spPr>
        <a:solidFill>
          <a:srgbClr val="ffffff"/>
        </a:solidFill>
        <a:ln>
          <a:solidFill>
            <a:srgbClr val="b3b3b3"/>
          </a:solidFill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02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03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10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705240</xdr:colOff>
      <xdr:row>0</xdr:row>
      <xdr:rowOff>68400</xdr:rowOff>
    </xdr:from>
    <xdr:to>
      <xdr:col>10</xdr:col>
      <xdr:colOff>311400</xdr:colOff>
      <xdr:row>17</xdr:row>
      <xdr:rowOff>39240</xdr:rowOff>
    </xdr:to>
    <xdr:graphicFrame>
      <xdr:nvGraphicFramePr>
        <xdr:cNvPr id="0" name=""/>
        <xdr:cNvGraphicFramePr/>
      </xdr:nvGraphicFramePr>
      <xdr:xfrm>
        <a:off x="4026600" y="68400"/>
        <a:ext cx="4419000" cy="3133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30600</xdr:colOff>
      <xdr:row>0</xdr:row>
      <xdr:rowOff>143640</xdr:rowOff>
    </xdr:from>
    <xdr:to>
      <xdr:col>10</xdr:col>
      <xdr:colOff>795960</xdr:colOff>
      <xdr:row>22</xdr:row>
      <xdr:rowOff>167400</xdr:rowOff>
    </xdr:to>
    <xdr:graphicFrame>
      <xdr:nvGraphicFramePr>
        <xdr:cNvPr id="1" name="Diagramm 1"/>
        <xdr:cNvGraphicFramePr/>
      </xdr:nvGraphicFramePr>
      <xdr:xfrm>
        <a:off x="3291840" y="143640"/>
        <a:ext cx="5657400" cy="409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549720</xdr:colOff>
      <xdr:row>1</xdr:row>
      <xdr:rowOff>360</xdr:rowOff>
    </xdr:from>
    <xdr:to>
      <xdr:col>14</xdr:col>
      <xdr:colOff>404640</xdr:colOff>
      <xdr:row>22</xdr:row>
      <xdr:rowOff>181440</xdr:rowOff>
    </xdr:to>
    <xdr:graphicFrame>
      <xdr:nvGraphicFramePr>
        <xdr:cNvPr id="2" name=""/>
        <xdr:cNvGraphicFramePr/>
      </xdr:nvGraphicFramePr>
      <xdr:xfrm>
        <a:off x="5285520" y="186120"/>
        <a:ext cx="5318280" cy="4102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RowHeight="14.65"/>
  <cols>
    <col collapsed="false" hidden="false" max="1" min="1" style="0" width="10.9948979591837"/>
    <col collapsed="false" hidden="false" max="2" min="2" style="1" width="12.969387755102"/>
    <col collapsed="false" hidden="false" max="3" min="3" style="1" width="11.5561224489796"/>
    <col collapsed="false" hidden="false" max="4" min="4" style="2" width="11.5561224489796"/>
    <col collapsed="false" hidden="false" max="5" min="5" style="0" width="10.4285714285714"/>
    <col collapsed="false" hidden="false" max="1025" min="6" style="0" width="11.5561224489796"/>
  </cols>
  <sheetData>
    <row r="1" customFormat="false" ht="14.65" hidden="false" customHeight="true" outlineLevel="0" collapsed="false">
      <c r="C1" s="3" t="s">
        <v>0</v>
      </c>
      <c r="D1" s="3" t="s">
        <v>1</v>
      </c>
    </row>
    <row r="2" customFormat="false" ht="14.65" hidden="false" customHeight="true" outlineLevel="0" collapsed="false">
      <c r="B2" s="4" t="s">
        <v>2</v>
      </c>
      <c r="C2" s="4" t="n">
        <v>22.4141414141</v>
      </c>
      <c r="D2" s="5" t="n">
        <v>50</v>
      </c>
      <c r="E2" s="6" t="s">
        <v>3</v>
      </c>
    </row>
    <row r="4" customFormat="false" ht="14.65" hidden="false" customHeight="true" outlineLevel="0" collapsed="false">
      <c r="A4" s="7" t="s">
        <v>4</v>
      </c>
      <c r="B4" s="7" t="s">
        <v>5</v>
      </c>
      <c r="C4" s="8" t="s">
        <v>6</v>
      </c>
      <c r="D4" s="8" t="s">
        <v>7</v>
      </c>
    </row>
    <row r="5" customFormat="false" ht="14.65" hidden="false" customHeight="true" outlineLevel="0" collapsed="false">
      <c r="A5" s="9" t="s">
        <v>8</v>
      </c>
      <c r="B5" s="9" t="s">
        <v>9</v>
      </c>
      <c r="C5" s="9" t="s">
        <v>10</v>
      </c>
      <c r="D5" s="9" t="s">
        <v>10</v>
      </c>
    </row>
    <row r="6" customFormat="false" ht="14.65" hidden="false" customHeight="true" outlineLevel="0" collapsed="false">
      <c r="A6" s="10" t="n">
        <v>77</v>
      </c>
      <c r="B6" s="10" t="n">
        <f aca="false">A6-273.15</f>
        <v>-196.15</v>
      </c>
      <c r="C6" s="11" t="n">
        <f aca="false">0.001*8.3145*$A6/(C$2/1000)</f>
        <v>28.5630615142484</v>
      </c>
      <c r="D6" s="11" t="n">
        <f aca="false">0.001*8.3145*$A6/(D$2/1000)</f>
        <v>12.80433</v>
      </c>
    </row>
    <row r="7" customFormat="false" ht="14.65" hidden="false" customHeight="true" outlineLevel="0" collapsed="false">
      <c r="A7" s="10" t="n">
        <v>150</v>
      </c>
      <c r="B7" s="10" t="n">
        <f aca="false">A7-273.15</f>
        <v>-123.15</v>
      </c>
      <c r="C7" s="11" t="n">
        <f aca="false">0.001*8.3145*$A7/(C$2/1000)</f>
        <v>55.6423276251591</v>
      </c>
      <c r="D7" s="11" t="n">
        <f aca="false">0.001*8.3145*$A7/(D$2/1000)</f>
        <v>24.9435</v>
      </c>
    </row>
    <row r="8" customFormat="false" ht="14.65" hidden="false" customHeight="true" outlineLevel="0" collapsed="false">
      <c r="A8" s="10" t="n">
        <v>198.15</v>
      </c>
      <c r="B8" s="10" t="n">
        <f aca="false">A8-273.15</f>
        <v>-75</v>
      </c>
      <c r="C8" s="11" t="n">
        <f aca="false">0.001*8.3145*$A8/(C$2/1000)</f>
        <v>73.5035147928352</v>
      </c>
      <c r="D8" s="11" t="n">
        <f aca="false">0.001*8.3145*$A8/(D$2/1000)</f>
        <v>32.9503635</v>
      </c>
    </row>
    <row r="9" customFormat="false" ht="14.65" hidden="false" customHeight="true" outlineLevel="0" collapsed="false">
      <c r="A9" s="10" t="n">
        <v>223</v>
      </c>
      <c r="B9" s="10" t="n">
        <f aca="false">A9-273.15</f>
        <v>-50.15</v>
      </c>
      <c r="C9" s="11" t="n">
        <f aca="false">0.001*8.3145*$A9/(C$2/1000)</f>
        <v>82.7215937360699</v>
      </c>
      <c r="D9" s="11" t="n">
        <f aca="false">0.001*8.3145*$A9/(D$2/1000)</f>
        <v>37.08267</v>
      </c>
    </row>
    <row r="10" customFormat="false" ht="14.65" hidden="false" customHeight="true" outlineLevel="0" collapsed="false">
      <c r="A10" s="10" t="n">
        <v>248.15</v>
      </c>
      <c r="B10" s="10" t="n">
        <f aca="false">A10-273.15</f>
        <v>-25</v>
      </c>
      <c r="C10" s="11" t="n">
        <f aca="false">0.001*8.3145*$A10/(C$2/1000)</f>
        <v>92.0509573345549</v>
      </c>
      <c r="D10" s="11" t="n">
        <f aca="false">0.001*8.3145*$A10/(D$2/1000)</f>
        <v>41.2648635</v>
      </c>
    </row>
    <row r="11" customFormat="false" ht="14.65" hidden="false" customHeight="true" outlineLevel="0" collapsed="false">
      <c r="A11" s="10" t="n">
        <v>273.15</v>
      </c>
      <c r="B11" s="10" t="n">
        <f aca="false">A11-273.15</f>
        <v>0</v>
      </c>
      <c r="C11" s="11" t="n">
        <f aca="false">0.001*8.3145*$A11/(C$2/1000)</f>
        <v>101.324678605415</v>
      </c>
      <c r="D11" s="11" t="n">
        <f aca="false">0.001*8.3145*$A11/(D$2/1000)</f>
        <v>45.4221135</v>
      </c>
    </row>
    <row r="12" customFormat="false" ht="14.65" hidden="false" customHeight="true" outlineLevel="0" collapsed="false">
      <c r="A12" s="10" t="n">
        <v>298.15</v>
      </c>
      <c r="B12" s="10" t="n">
        <f aca="false">A12-273.15</f>
        <v>25</v>
      </c>
      <c r="C12" s="11" t="n">
        <f aca="false">0.001*8.3145*$A12/(C$2/1000)</f>
        <v>110.598399876275</v>
      </c>
      <c r="D12" s="11" t="n">
        <f aca="false">0.001*8.3145*$A12/(D$2/1000)</f>
        <v>49.5793635</v>
      </c>
    </row>
    <row r="13" customFormat="false" ht="14.65" hidden="false" customHeight="true" outlineLevel="0" collapsed="false">
      <c r="A13" s="10" t="n">
        <v>323.15</v>
      </c>
      <c r="B13" s="10" t="n">
        <f aca="false">A13-273.15</f>
        <v>50</v>
      </c>
      <c r="C13" s="11" t="n">
        <f aca="false">0.001*8.3145*$A13/(C$2/1000)</f>
        <v>119.872121147135</v>
      </c>
      <c r="D13" s="11" t="n">
        <f aca="false">0.001*8.3145*$A13/(D$2/1000)</f>
        <v>53.7366135</v>
      </c>
    </row>
    <row r="14" customFormat="false" ht="14.65" hidden="false" customHeight="true" outlineLevel="0" collapsed="false">
      <c r="A14" s="10" t="n">
        <v>348.15</v>
      </c>
      <c r="B14" s="10" t="n">
        <f aca="false">A14-273.15</f>
        <v>75</v>
      </c>
      <c r="C14" s="11" t="n">
        <f aca="false">0.001*8.3145*$A14/(C$2/1000)</f>
        <v>129.145842417994</v>
      </c>
      <c r="D14" s="11" t="n">
        <f aca="false">0.001*8.3145*$A14/(D$2/1000)</f>
        <v>57.8938635</v>
      </c>
    </row>
    <row r="15" customFormat="false" ht="14.65" hidden="false" customHeight="true" outlineLevel="0" collapsed="false">
      <c r="A15" s="10" t="n">
        <v>373</v>
      </c>
      <c r="B15" s="10" t="n">
        <f aca="false">A15-273.15</f>
        <v>99.85</v>
      </c>
      <c r="C15" s="11" t="n">
        <f aca="false">0.001*8.3145*$A15/(C$2/1000)</f>
        <v>138.363921361229</v>
      </c>
      <c r="D15" s="11" t="n">
        <f aca="false">0.001*8.3145*$A15/(D$2/1000)</f>
        <v>62.02617</v>
      </c>
    </row>
    <row r="16" customFormat="false" ht="14.65" hidden="false" customHeight="true" outlineLevel="0" collapsed="false">
      <c r="C16" s="11"/>
    </row>
    <row r="50" customFormat="false" ht="14.65" hidden="false" customHeight="true" outlineLevel="0" collapsed="false">
      <c r="C50" s="1" t="s">
        <v>11</v>
      </c>
    </row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&amp;LMichael Schrader&amp;CPrinzipien und Anwend. der Phys. Chemie&amp;R&amp;"Trebuchet MS,Standard"&amp;11Zusatzmaterial Kap. 2</oddHeader>
    <oddFooter>&amp;L&amp;"Trebuchet MS,Standard"&amp;11&amp;A&amp;Caus &amp;F&amp;Rüber Springer-Verlag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65"/>
  <cols>
    <col collapsed="false" hidden="false" max="4" min="1" style="1" width="11.5561224489796"/>
    <col collapsed="false" hidden="false" max="1025" min="5" style="0" width="11.5561224489796"/>
  </cols>
  <sheetData>
    <row r="1" customFormat="false" ht="12.8" hidden="false" customHeight="true" outlineLevel="0" collapsed="false">
      <c r="B1" s="12"/>
      <c r="C1" s="13"/>
      <c r="D1" s="14"/>
    </row>
    <row r="2" customFormat="false" ht="14.65" hidden="false" customHeight="true" outlineLevel="0" collapsed="false">
      <c r="B2" s="12" t="s">
        <v>12</v>
      </c>
      <c r="C2" s="13" t="s">
        <v>13</v>
      </c>
      <c r="D2" s="14" t="s">
        <v>14</v>
      </c>
    </row>
    <row r="3" customFormat="false" ht="14.65" hidden="false" customHeight="true" outlineLevel="0" collapsed="false">
      <c r="A3" s="15" t="s">
        <v>3</v>
      </c>
      <c r="B3" s="16" t="n">
        <v>373</v>
      </c>
      <c r="C3" s="17" t="n">
        <v>273</v>
      </c>
      <c r="D3" s="18" t="n">
        <v>77</v>
      </c>
    </row>
    <row r="4" customFormat="false" ht="14.65" hidden="false" customHeight="true" outlineLevel="0" collapsed="false">
      <c r="A4" s="15" t="s">
        <v>15</v>
      </c>
      <c r="B4" s="19" t="n">
        <f aca="false">B3-273</f>
        <v>100</v>
      </c>
      <c r="C4" s="20" t="n">
        <f aca="false">C3-273</f>
        <v>0</v>
      </c>
      <c r="D4" s="21" t="n">
        <f aca="false">D3-273</f>
        <v>-196</v>
      </c>
    </row>
    <row r="5" customFormat="false" ht="14.65" hidden="false" customHeight="true" outlineLevel="0" collapsed="false">
      <c r="B5" s="22"/>
    </row>
    <row r="6" customFormat="false" ht="14.65" hidden="false" customHeight="true" outlineLevel="0" collapsed="false">
      <c r="A6" s="8" t="s">
        <v>16</v>
      </c>
      <c r="B6" s="23" t="s">
        <v>6</v>
      </c>
      <c r="C6" s="24" t="s">
        <v>7</v>
      </c>
      <c r="D6" s="25" t="s">
        <v>17</v>
      </c>
    </row>
    <row r="7" customFormat="false" ht="14.65" hidden="false" customHeight="true" outlineLevel="0" collapsed="false">
      <c r="A7" s="9" t="s">
        <v>18</v>
      </c>
      <c r="B7" s="22" t="s">
        <v>10</v>
      </c>
      <c r="C7" s="26" t="s">
        <v>10</v>
      </c>
      <c r="D7" s="27" t="s">
        <v>10</v>
      </c>
    </row>
    <row r="8" customFormat="false" ht="14.65" hidden="false" customHeight="true" outlineLevel="0" collapsed="false">
      <c r="A8" s="10" t="n">
        <v>4</v>
      </c>
      <c r="B8" s="28" t="n">
        <f aca="false">8.3145*B$3/$A8</f>
        <v>775.327125</v>
      </c>
      <c r="C8" s="29" t="n">
        <f aca="false">8.3145*$C$3/$A8</f>
        <v>567.464625</v>
      </c>
      <c r="D8" s="30" t="n">
        <f aca="false">8.3145*D$3/$A8</f>
        <v>160.054125</v>
      </c>
    </row>
    <row r="9" customFormat="false" ht="14.65" hidden="false" customHeight="true" outlineLevel="0" collapsed="false">
      <c r="A9" s="10" t="n">
        <v>5</v>
      </c>
      <c r="B9" s="28" t="n">
        <f aca="false">8.3145*B$3/$A9</f>
        <v>620.2617</v>
      </c>
      <c r="C9" s="29" t="n">
        <f aca="false">8.3145*$C$3/$A9</f>
        <v>453.9717</v>
      </c>
      <c r="D9" s="30" t="n">
        <f aca="false">8.3145*D$3/$A9</f>
        <v>128.0433</v>
      </c>
    </row>
    <row r="10" customFormat="false" ht="14.65" hidden="false" customHeight="true" outlineLevel="0" collapsed="false">
      <c r="A10" s="10" t="n">
        <v>6</v>
      </c>
      <c r="B10" s="28" t="n">
        <f aca="false">8.3145*B$3/$A10</f>
        <v>516.88475</v>
      </c>
      <c r="C10" s="29" t="n">
        <f aca="false">8.3145*$C$3/$A10</f>
        <v>378.30975</v>
      </c>
      <c r="D10" s="30" t="n">
        <f aca="false">8.3145*D$3/$A10</f>
        <v>106.70275</v>
      </c>
    </row>
    <row r="11" customFormat="false" ht="14.65" hidden="false" customHeight="true" outlineLevel="0" collapsed="false">
      <c r="A11" s="10" t="n">
        <v>7.5</v>
      </c>
      <c r="B11" s="28" t="n">
        <f aca="false">8.3145*B$3/$A11</f>
        <v>413.5078</v>
      </c>
      <c r="C11" s="29" t="n">
        <f aca="false">8.3145*$C$3/$A11</f>
        <v>302.6478</v>
      </c>
      <c r="D11" s="30" t="n">
        <f aca="false">8.3145*D$3/$A11</f>
        <v>85.3622</v>
      </c>
    </row>
    <row r="12" customFormat="false" ht="14.65" hidden="false" customHeight="true" outlineLevel="0" collapsed="false">
      <c r="A12" s="10" t="n">
        <v>10</v>
      </c>
      <c r="B12" s="28" t="n">
        <f aca="false">8.3145*B$3/$A12</f>
        <v>310.13085</v>
      </c>
      <c r="C12" s="29" t="n">
        <f aca="false">8.3145*$C$3/$A12</f>
        <v>226.98585</v>
      </c>
      <c r="D12" s="30" t="n">
        <f aca="false">8.3145*D$3/$A12</f>
        <v>64.02165</v>
      </c>
    </row>
    <row r="13" customFormat="false" ht="14.65" hidden="false" customHeight="true" outlineLevel="0" collapsed="false">
      <c r="A13" s="10" t="n">
        <v>12.5</v>
      </c>
      <c r="B13" s="28" t="n">
        <f aca="false">8.3145*B$3/$A13</f>
        <v>248.10468</v>
      </c>
      <c r="C13" s="29" t="n">
        <f aca="false">8.3145*$C$3/$A13</f>
        <v>181.58868</v>
      </c>
      <c r="D13" s="30" t="n">
        <f aca="false">8.3145*D$3/$A13</f>
        <v>51.21732</v>
      </c>
    </row>
    <row r="14" customFormat="false" ht="14.65" hidden="false" customHeight="true" outlineLevel="0" collapsed="false">
      <c r="A14" s="10" t="n">
        <v>15</v>
      </c>
      <c r="B14" s="28" t="n">
        <f aca="false">8.3145*B$3/$A14</f>
        <v>206.7539</v>
      </c>
      <c r="C14" s="29" t="n">
        <f aca="false">8.3145*$C$3/$A14</f>
        <v>151.3239</v>
      </c>
      <c r="D14" s="30" t="n">
        <f aca="false">8.3145*D$3/$A14</f>
        <v>42.6811</v>
      </c>
    </row>
    <row r="15" customFormat="false" ht="14.65" hidden="false" customHeight="true" outlineLevel="0" collapsed="false">
      <c r="A15" s="10" t="n">
        <v>17.5</v>
      </c>
      <c r="B15" s="28" t="n">
        <f aca="false">8.3145*B$3/$A15</f>
        <v>177.217628571429</v>
      </c>
      <c r="C15" s="29" t="n">
        <f aca="false">8.3145*$C$3/$A15</f>
        <v>129.7062</v>
      </c>
      <c r="D15" s="30" t="n">
        <f aca="false">8.3145*D$3/$A15</f>
        <v>36.5838</v>
      </c>
    </row>
    <row r="16" customFormat="false" ht="14.65" hidden="false" customHeight="true" outlineLevel="0" collapsed="false">
      <c r="A16" s="10" t="n">
        <v>20</v>
      </c>
      <c r="B16" s="28" t="n">
        <f aca="false">8.3145*B$3/$A16</f>
        <v>155.065425</v>
      </c>
      <c r="C16" s="29" t="n">
        <f aca="false">8.3145*$C$3/$A16</f>
        <v>113.492925</v>
      </c>
      <c r="D16" s="30" t="n">
        <f aca="false">8.3145*D$3/$A16</f>
        <v>32.010825</v>
      </c>
    </row>
    <row r="17" customFormat="false" ht="14.65" hidden="false" customHeight="true" outlineLevel="0" collapsed="false">
      <c r="A17" s="10" t="n">
        <v>22.5</v>
      </c>
      <c r="B17" s="28" t="n">
        <f aca="false">8.3145*B$3/$A17</f>
        <v>137.835933333333</v>
      </c>
      <c r="C17" s="29" t="n">
        <f aca="false">8.3145*$C$3/$A17</f>
        <v>100.8826</v>
      </c>
      <c r="D17" s="30" t="n">
        <f aca="false">8.3145*D$3/$A17</f>
        <v>28.4540666666667</v>
      </c>
    </row>
    <row r="18" customFormat="false" ht="14.65" hidden="false" customHeight="true" outlineLevel="0" collapsed="false">
      <c r="A18" s="10" t="n">
        <v>25</v>
      </c>
      <c r="B18" s="28" t="n">
        <f aca="false">8.3145*B$3/$A18</f>
        <v>124.05234</v>
      </c>
      <c r="C18" s="29" t="n">
        <f aca="false">8.3145*$C$3/$A18</f>
        <v>90.79434</v>
      </c>
      <c r="D18" s="30" t="n">
        <f aca="false">8.3145*D$3/$A18</f>
        <v>25.60866</v>
      </c>
    </row>
    <row r="19" customFormat="false" ht="14.65" hidden="false" customHeight="true" outlineLevel="0" collapsed="false">
      <c r="A19" s="10" t="n">
        <v>27.5</v>
      </c>
      <c r="B19" s="28" t="n">
        <f aca="false">8.3145*B$3/$A19</f>
        <v>112.774854545455</v>
      </c>
      <c r="C19" s="29" t="n">
        <f aca="false">8.3145*$C$3/$A19</f>
        <v>82.5403090909091</v>
      </c>
      <c r="D19" s="30" t="n">
        <f aca="false">8.3145*D$3/$A19</f>
        <v>23.2806</v>
      </c>
    </row>
    <row r="20" customFormat="false" ht="14.65" hidden="false" customHeight="true" outlineLevel="0" collapsed="false">
      <c r="A20" s="10" t="n">
        <v>30</v>
      </c>
      <c r="B20" s="28" t="n">
        <f aca="false">8.3145*B$3/$A20</f>
        <v>103.37695</v>
      </c>
      <c r="C20" s="29" t="n">
        <f aca="false">8.3145*$C$3/$A20</f>
        <v>75.66195</v>
      </c>
      <c r="D20" s="30" t="n">
        <f aca="false">8.3145*D$3/$A20</f>
        <v>21.34055</v>
      </c>
    </row>
    <row r="21" customFormat="false" ht="14.65" hidden="false" customHeight="true" outlineLevel="0" collapsed="false">
      <c r="A21" s="10" t="n">
        <v>32.5</v>
      </c>
      <c r="B21" s="28" t="n">
        <f aca="false">8.3145*B$3/$A21</f>
        <v>95.4248769230769</v>
      </c>
      <c r="C21" s="29" t="n">
        <f aca="false">8.3145*$C$3/$A21</f>
        <v>69.8418</v>
      </c>
      <c r="D21" s="30" t="n">
        <f aca="false">8.3145*D$3/$A21</f>
        <v>19.6989692307692</v>
      </c>
    </row>
    <row r="22" customFormat="false" ht="14.65" hidden="false" customHeight="true" outlineLevel="0" collapsed="false">
      <c r="A22" s="10" t="n">
        <v>35</v>
      </c>
      <c r="B22" s="28" t="n">
        <f aca="false">8.3145*B$3/$A22</f>
        <v>88.6088142857143</v>
      </c>
      <c r="C22" s="29" t="n">
        <f aca="false">8.3145*$C$3/$A22</f>
        <v>64.8531</v>
      </c>
      <c r="D22" s="30" t="n">
        <f aca="false">8.3145*D$3/$A22</f>
        <v>18.2919</v>
      </c>
    </row>
    <row r="23" customFormat="false" ht="14.65" hidden="false" customHeight="true" outlineLevel="0" collapsed="false">
      <c r="C23" s="11"/>
    </row>
    <row r="57" customFormat="false" ht="14.65" hidden="false" customHeight="true" outlineLevel="0" collapsed="false">
      <c r="B57" s="1" t="s">
        <v>11</v>
      </c>
      <c r="C57" s="1" t="s">
        <v>11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&amp;LMichael Schrader&amp;CPrinzipien und Anwend. der Phys. Chemie&amp;R&amp;"Trebuchet MS,Standard"&amp;11Zusatzmaterial Kap. 2</oddHeader>
    <oddFooter>&amp;L&amp;"Trebuchet MS,Standard"&amp;11&amp;A&amp;Caus &amp;F&amp;Rüber Springer-Verlag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2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P9" activeCellId="0" sqref="P9"/>
    </sheetView>
  </sheetViews>
  <sheetFormatPr defaultRowHeight="12.8"/>
  <cols>
    <col collapsed="false" hidden="false" max="1" min="1" style="0" width="11.1428571428571"/>
    <col collapsed="false" hidden="false" max="2" min="2" style="0" width="10.5765306122449"/>
    <col collapsed="false" hidden="false" max="5" min="4" style="1" width="8.45918367346939"/>
    <col collapsed="false" hidden="false" max="6" min="6" style="1" width="9.02551020408163"/>
    <col collapsed="false" hidden="false" max="7" min="7" style="1" width="8.45918367346939"/>
    <col collapsed="false" hidden="false" max="8" min="8" style="1" width="8.31632653061224"/>
    <col collapsed="false" hidden="false" max="1025" min="9" style="0" width="11.5204081632653"/>
  </cols>
  <sheetData>
    <row r="1" customFormat="false" ht="14.65" hidden="false" customHeight="false" outlineLevel="0" collapsed="false">
      <c r="A1" s="31" t="s">
        <v>19</v>
      </c>
      <c r="B1" s="7" t="s">
        <v>20</v>
      </c>
      <c r="C1" s="7" t="s">
        <v>21</v>
      </c>
      <c r="D1" s="7" t="s">
        <v>22</v>
      </c>
      <c r="E1" s="7" t="s">
        <v>23</v>
      </c>
      <c r="F1" s="7" t="s">
        <v>24</v>
      </c>
      <c r="G1" s="32"/>
      <c r="H1" s="7" t="s">
        <v>25</v>
      </c>
    </row>
    <row r="2" customFormat="false" ht="14.65" hidden="false" customHeight="false" outlineLevel="0" collapsed="false">
      <c r="B2" s="31" t="n">
        <v>7382500</v>
      </c>
      <c r="C2" s="31" t="n">
        <v>304.21</v>
      </c>
      <c r="D2" s="9"/>
      <c r="E2" s="33" t="n">
        <f aca="false">27*H2^2*C2^2/(64*B2)</f>
        <v>0.365590922103592</v>
      </c>
      <c r="F2" s="34" t="n">
        <f aca="false">8.31445*C2/(8*B2)</f>
        <v>4.28265972654927E-005</v>
      </c>
      <c r="G2" s="35"/>
      <c r="H2" s="36" t="n">
        <v>8.31446</v>
      </c>
    </row>
    <row r="3" customFormat="false" ht="14.65" hidden="false" customHeight="false" outlineLevel="0" collapsed="false">
      <c r="B3" s="0" t="s">
        <v>26</v>
      </c>
      <c r="D3" s="9"/>
    </row>
    <row r="4" customFormat="false" ht="14.65" hidden="false" customHeight="false" outlineLevel="0" collapsed="false">
      <c r="D4" s="9"/>
      <c r="F4" s="0"/>
    </row>
    <row r="5" customFormat="false" ht="14.65" hidden="false" customHeight="false" outlineLevel="0" collapsed="false">
      <c r="B5" s="0" t="s">
        <v>27</v>
      </c>
      <c r="C5" s="26" t="n">
        <f aca="false">C6-273.15</f>
        <v>-20</v>
      </c>
      <c r="D5" s="37" t="n">
        <f aca="false">D6-273.15</f>
        <v>0</v>
      </c>
      <c r="E5" s="38" t="n">
        <f aca="false">E6-273.15</f>
        <v>20</v>
      </c>
      <c r="F5" s="39" t="s">
        <v>21</v>
      </c>
      <c r="G5" s="22" t="n">
        <f aca="false">G6-273.15</f>
        <v>50</v>
      </c>
      <c r="H5" s="40" t="n">
        <f aca="false">H6-273.15</f>
        <v>80</v>
      </c>
    </row>
    <row r="6" customFormat="false" ht="14.65" hidden="false" customHeight="false" outlineLevel="0" collapsed="false">
      <c r="B6" s="0" t="s">
        <v>28</v>
      </c>
      <c r="C6" s="41" t="n">
        <v>253.15</v>
      </c>
      <c r="D6" s="42" t="n">
        <v>273.15</v>
      </c>
      <c r="E6" s="43" t="n">
        <v>293.15</v>
      </c>
      <c r="F6" s="44" t="n">
        <f aca="false">C2</f>
        <v>304.21</v>
      </c>
      <c r="G6" s="45" t="n">
        <v>323.15</v>
      </c>
      <c r="H6" s="46" t="n">
        <v>353.15</v>
      </c>
    </row>
    <row r="7" customFormat="false" ht="14.65" hidden="false" customHeight="false" outlineLevel="0" collapsed="false">
      <c r="A7" s="8"/>
      <c r="B7" s="8"/>
      <c r="C7" s="47"/>
      <c r="D7" s="48"/>
      <c r="E7" s="49"/>
      <c r="F7" s="50"/>
      <c r="G7" s="51"/>
      <c r="H7" s="52"/>
    </row>
    <row r="8" customFormat="false" ht="15.8" hidden="false" customHeight="false" outlineLevel="0" collapsed="false">
      <c r="A8" s="53" t="s">
        <v>29</v>
      </c>
      <c r="B8" s="53" t="s">
        <v>30</v>
      </c>
      <c r="C8" s="54" t="s">
        <v>31</v>
      </c>
      <c r="D8" s="55" t="s">
        <v>31</v>
      </c>
      <c r="E8" s="56" t="s">
        <v>31</v>
      </c>
      <c r="F8" s="57" t="s">
        <v>31</v>
      </c>
      <c r="G8" s="58" t="s">
        <v>31</v>
      </c>
      <c r="H8" s="59" t="s">
        <v>31</v>
      </c>
    </row>
    <row r="9" customFormat="false" ht="14.65" hidden="false" customHeight="false" outlineLevel="0" collapsed="false">
      <c r="A9" s="9" t="s">
        <v>32</v>
      </c>
      <c r="B9" s="9" t="s">
        <v>18</v>
      </c>
      <c r="C9" s="26" t="s">
        <v>33</v>
      </c>
      <c r="D9" s="37" t="s">
        <v>33</v>
      </c>
      <c r="E9" s="38" t="s">
        <v>33</v>
      </c>
      <c r="F9" s="27" t="s">
        <v>33</v>
      </c>
      <c r="G9" s="22" t="s">
        <v>33</v>
      </c>
      <c r="H9" s="40" t="s">
        <v>33</v>
      </c>
    </row>
    <row r="10" customFormat="false" ht="14.65" hidden="false" customHeight="false" outlineLevel="0" collapsed="false">
      <c r="A10" s="60" t="n">
        <v>6.2E-005</v>
      </c>
      <c r="B10" s="61" t="n">
        <f aca="false">1000*A10</f>
        <v>0.062</v>
      </c>
      <c r="C10" s="29" t="n">
        <f aca="false">($H$2*C$6/($A10-$F$2)-$E$2/($A10^2))*0.00001</f>
        <v>146.704611501825</v>
      </c>
      <c r="D10" s="62" t="n">
        <f aca="false">($H$2*D$6/($A10-$F$2)-$E$2/($A10^2))*0.00001</f>
        <v>233.433713426295</v>
      </c>
      <c r="E10" s="63" t="n">
        <f aca="false">($H$2*E$6/($A10-$F$2)-$E$2/($A10^2))*0.00001</f>
        <v>320.162815350765</v>
      </c>
      <c r="F10" s="30" t="n">
        <f aca="false">($H$2*F$6/($A10-$F$2)-$E$2/($A10^2))*0.00001</f>
        <v>368.124008714997</v>
      </c>
      <c r="G10" s="28" t="n">
        <f aca="false">($H$2*G$6/($A10-$F$2)-$E$2/($A10^2))*0.00001</f>
        <v>450.256468237471</v>
      </c>
      <c r="H10" s="64" t="n">
        <f aca="false">($H$2*H$6/($A10-$F$2)-$E$2/($A10^2))*0.00001</f>
        <v>580.350121124176</v>
      </c>
    </row>
    <row r="11" customFormat="false" ht="14.65" hidden="false" customHeight="false" outlineLevel="0" collapsed="false">
      <c r="A11" s="60" t="n">
        <v>7E-005</v>
      </c>
      <c r="B11" s="61" t="n">
        <f aca="false">1000*A11</f>
        <v>0.07</v>
      </c>
      <c r="C11" s="29" t="n">
        <f aca="false">($H$2*C$6/($A11-$F$2)-$E$2/($A11^2))*0.00001</f>
        <v>28.4790655522421</v>
      </c>
      <c r="D11" s="62" t="n">
        <f aca="false">($H$2*D$6/($A11-$F$2)-$E$2/($A11^2))*0.00001</f>
        <v>89.674640366592</v>
      </c>
      <c r="E11" s="63" t="n">
        <f aca="false">($H$2*E$6/($A11-$F$2)-$E$2/($A11^2))*0.00001</f>
        <v>150.870215180942</v>
      </c>
      <c r="F11" s="30" t="n">
        <f aca="false">($H$2*F$6/($A11-$F$2)-$E$2/($A11^2))*0.00001</f>
        <v>184.711368053277</v>
      </c>
      <c r="G11" s="28" t="n">
        <f aca="false">($H$2*G$6/($A11-$F$2)-$E$2/($A11^2))*0.00001</f>
        <v>242.663577402467</v>
      </c>
      <c r="H11" s="64" t="n">
        <f aca="false">($H$2*H$6/($A11-$F$2)-$E$2/($A11^2))*0.00001</f>
        <v>334.456939623991</v>
      </c>
    </row>
    <row r="12" customFormat="false" ht="14.65" hidden="false" customHeight="false" outlineLevel="0" collapsed="false">
      <c r="A12" s="60" t="n">
        <v>7.5E-005</v>
      </c>
      <c r="B12" s="61" t="n">
        <f aca="false">1000*A12</f>
        <v>0.075</v>
      </c>
      <c r="C12" s="29" t="n">
        <f aca="false">($H$2*C$6/($A12-$F$2)-$E$2/($A12^2))*0.00001</f>
        <v>4.26727855336696</v>
      </c>
      <c r="D12" s="62" t="n">
        <f aca="false">($H$2*D$6/($A12-$F$2)-$E$2/($A12^2))*0.00001</f>
        <v>55.9525794126534</v>
      </c>
      <c r="E12" s="63" t="n">
        <f aca="false">($H$2*E$6/($A12-$F$2)-$E$2/($A12^2))*0.00001</f>
        <v>107.63788027194</v>
      </c>
      <c r="F12" s="30" t="n">
        <f aca="false">($H$2*F$6/($A12-$F$2)-$E$2/($A12^2))*0.00001</f>
        <v>136.219851647125</v>
      </c>
      <c r="G12" s="28" t="n">
        <f aca="false">($H$2*G$6/($A12-$F$2)-$E$2/($A12^2))*0.00001</f>
        <v>185.16583156087</v>
      </c>
      <c r="H12" s="64" t="n">
        <f aca="false">($H$2*H$6/($A12-$F$2)-$E$2/($A12^2))*0.00001</f>
        <v>262.693782849799</v>
      </c>
    </row>
    <row r="13" customFormat="false" ht="14.65" hidden="false" customHeight="false" outlineLevel="0" collapsed="false">
      <c r="A13" s="60" t="n">
        <v>8E-005</v>
      </c>
      <c r="B13" s="61" t="n">
        <f aca="false">1000*A13</f>
        <v>0.08</v>
      </c>
      <c r="C13" s="29" t="n">
        <f aca="false">($H$2*C$6/($A13-$F$2)-$E$2/($A13^2))*0.00001</f>
        <v>-5.02304155348435</v>
      </c>
      <c r="D13" s="62" t="n">
        <f aca="false">($H$2*D$6/($A13-$F$2)-$E$2/($A13^2))*0.00001</f>
        <v>39.7103397803791</v>
      </c>
      <c r="E13" s="63" t="n">
        <f aca="false">($H$2*E$6/($A13-$F$2)-$E$2/($A13^2))*0.00001</f>
        <v>84.4437211142427</v>
      </c>
      <c r="F13" s="30" t="n">
        <f aca="false">($H$2*F$6/($A13-$F$2)-$E$2/($A13^2))*0.00001</f>
        <v>109.181280991869</v>
      </c>
      <c r="G13" s="28" t="n">
        <f aca="false">($H$2*G$6/($A13-$F$2)-$E$2/($A13^2))*0.00001</f>
        <v>151.543793115038</v>
      </c>
      <c r="H13" s="64" t="n">
        <f aca="false">($H$2*H$6/($A13-$F$2)-$E$2/($A13^2))*0.00001</f>
        <v>218.643865115833</v>
      </c>
    </row>
    <row r="14" customFormat="false" ht="14.65" hidden="false" customHeight="false" outlineLevel="0" collapsed="false">
      <c r="A14" s="60" t="n">
        <v>9E-005</v>
      </c>
      <c r="B14" s="61" t="n">
        <f aca="false">1000*A14</f>
        <v>0.09</v>
      </c>
      <c r="C14" s="29" t="n">
        <f aca="false">($H$2*C$6/($A14-$F$2)-$E$2/($A14^2))*0.00001</f>
        <v>-5.16201262981609</v>
      </c>
      <c r="D14" s="62" t="n">
        <f aca="false">($H$2*D$6/($A14-$F$2)-$E$2/($A14^2))*0.00001</f>
        <v>30.0886138589869</v>
      </c>
      <c r="E14" s="63" t="n">
        <f aca="false">($H$2*E$6/($A14-$F$2)-$E$2/($A14^2))*0.00001</f>
        <v>65.3392403477901</v>
      </c>
      <c r="F14" s="30" t="n">
        <f aca="false">($H$2*F$6/($A14-$F$2)-$E$2/($A14^2))*0.00001</f>
        <v>84.8328367960982</v>
      </c>
      <c r="G14" s="28" t="n">
        <f aca="false">($H$2*G$6/($A14-$F$2)-$E$2/($A14^2))*0.00001</f>
        <v>118.215180080995</v>
      </c>
      <c r="H14" s="64" t="n">
        <f aca="false">($H$2*H$6/($A14-$F$2)-$E$2/($A14^2))*0.00001</f>
        <v>171.091119814199</v>
      </c>
    </row>
    <row r="15" customFormat="false" ht="14.65" hidden="false" customHeight="false" outlineLevel="0" collapsed="false">
      <c r="A15" s="60" t="n">
        <v>0.00011</v>
      </c>
      <c r="B15" s="61" t="n">
        <f aca="false">1000*A15</f>
        <v>0.11</v>
      </c>
      <c r="C15" s="29" t="n">
        <f aca="false">($H$2*C$6/($A15-$F$2)-$E$2/($A15^2))*0.00001</f>
        <v>11.1978708428707</v>
      </c>
      <c r="D15" s="62" t="n">
        <f aca="false">($H$2*D$6/($A15-$F$2)-$E$2/($A15^2))*0.00001</f>
        <v>35.9530854413082</v>
      </c>
      <c r="E15" s="63" t="n">
        <f aca="false">($H$2*E$6/($A15-$F$2)-$E$2/($A15^2))*0.00001</f>
        <v>60.7083000397458</v>
      </c>
      <c r="F15" s="30" t="n">
        <f aca="false">($H$2*F$6/($A15-$F$2)-$E$2/($A15^2))*0.00001</f>
        <v>74.3979337126818</v>
      </c>
      <c r="G15" s="28" t="n">
        <f aca="false">($H$2*G$6/($A15-$F$2)-$E$2/($A15^2))*0.00001</f>
        <v>97.8411219374021</v>
      </c>
      <c r="H15" s="64" t="n">
        <f aca="false">($H$2*H$6/($A15-$F$2)-$E$2/($A15^2))*0.00001</f>
        <v>134.973943835059</v>
      </c>
    </row>
    <row r="16" customFormat="false" ht="14.65" hidden="false" customHeight="false" outlineLevel="0" collapsed="false">
      <c r="A16" s="60" t="n">
        <v>0.00013</v>
      </c>
      <c r="B16" s="61" t="n">
        <f aca="false">1000*A16</f>
        <v>0.13</v>
      </c>
      <c r="C16" s="29" t="n">
        <f aca="false">($H$2*C$6/($A16-$F$2)-$E$2/($A16^2))*0.00001</f>
        <v>25.1244396167026</v>
      </c>
      <c r="D16" s="62" t="n">
        <f aca="false">($H$2*D$6/($A16-$F$2)-$E$2/($A16^2))*0.00001</f>
        <v>44.2001203614873</v>
      </c>
      <c r="E16" s="63" t="n">
        <f aca="false">($H$2*E$6/($A16-$F$2)-$E$2/($A16^2))*0.00001</f>
        <v>63.275801106272</v>
      </c>
      <c r="F16" s="30" t="n">
        <f aca="false">($H$2*F$6/($A16-$F$2)-$E$2/($A16^2))*0.00001</f>
        <v>73.8246525581379</v>
      </c>
      <c r="G16" s="28" t="n">
        <f aca="false">($H$2*G$6/($A16-$F$2)-$E$2/($A16^2))*0.00001</f>
        <v>91.889322223449</v>
      </c>
      <c r="H16" s="64" t="n">
        <f aca="false">($H$2*H$6/($A16-$F$2)-$E$2/($A16^2))*0.00001</f>
        <v>120.502843340626</v>
      </c>
    </row>
    <row r="17" customFormat="false" ht="14.65" hidden="false" customHeight="false" outlineLevel="0" collapsed="false">
      <c r="A17" s="60" t="n">
        <v>0.00015</v>
      </c>
      <c r="B17" s="61" t="n">
        <f aca="false">1000*A17</f>
        <v>0.15</v>
      </c>
      <c r="C17" s="29" t="n">
        <f aca="false">($H$2*C$6/($A17-$F$2)-$E$2/($A17^2))*0.00001</f>
        <v>33.9076736627647</v>
      </c>
      <c r="D17" s="62" t="n">
        <f aca="false">($H$2*D$6/($A17-$F$2)-$E$2/($A17^2))*0.00001</f>
        <v>49.4235755336734</v>
      </c>
      <c r="E17" s="63" t="n">
        <f aca="false">($H$2*E$6/($A17-$F$2)-$E$2/($A17^2))*0.00001</f>
        <v>64.9394774045822</v>
      </c>
      <c r="F17" s="30" t="n">
        <f aca="false">($H$2*F$6/($A17-$F$2)-$E$2/($A17^2))*0.00001</f>
        <v>73.5197711391947</v>
      </c>
      <c r="G17" s="28" t="n">
        <f aca="false">($H$2*G$6/($A17-$F$2)-$E$2/($A17^2))*0.00001</f>
        <v>88.2133302109453</v>
      </c>
      <c r="H17" s="64" t="n">
        <f aca="false">($H$2*H$6/($A17-$F$2)-$E$2/($A17^2))*0.00001</f>
        <v>111.487183017308</v>
      </c>
    </row>
    <row r="18" customFormat="false" ht="14.65" hidden="false" customHeight="false" outlineLevel="0" collapsed="false">
      <c r="A18" s="60" t="n">
        <v>0.0002</v>
      </c>
      <c r="B18" s="61" t="n">
        <f aca="false">1000*A18</f>
        <v>0.2</v>
      </c>
      <c r="C18" s="29" t="n">
        <f aca="false">($H$2*C$6/($A18-$F$2)-$E$2/($A18^2))*0.00001</f>
        <v>42.5184100157289</v>
      </c>
      <c r="D18" s="62" t="n">
        <f aca="false">($H$2*D$6/($A18-$F$2)-$E$2/($A18^2))*0.00001</f>
        <v>53.0983934675659</v>
      </c>
      <c r="E18" s="63" t="n">
        <f aca="false">($H$2*E$6/($A18-$F$2)-$E$2/($A18^2))*0.00001</f>
        <v>63.678376919403</v>
      </c>
      <c r="F18" s="30" t="n">
        <f aca="false">($H$2*F$6/($A18-$F$2)-$E$2/($A18^2))*0.00001</f>
        <v>69.5291077682688</v>
      </c>
      <c r="G18" s="28" t="n">
        <f aca="false">($H$2*G$6/($A18-$F$2)-$E$2/($A18^2))*0.00001</f>
        <v>79.5483520971584</v>
      </c>
      <c r="H18" s="64" t="n">
        <f aca="false">($H$2*H$6/($A18-$F$2)-$E$2/($A18^2))*0.00001</f>
        <v>95.418327274914</v>
      </c>
    </row>
    <row r="19" customFormat="false" ht="14.65" hidden="false" customHeight="false" outlineLevel="0" collapsed="false">
      <c r="A19" s="60" t="n">
        <v>0.00025</v>
      </c>
      <c r="B19" s="61" t="n">
        <f aca="false">1000*A19</f>
        <v>0.25</v>
      </c>
      <c r="C19" s="29" t="n">
        <f aca="false">($H$2*C$6/($A19-$F$2)-$E$2/($A19^2))*0.00001</f>
        <v>43.1017732854233</v>
      </c>
      <c r="D19" s="62" t="n">
        <f aca="false">($H$2*D$6/($A19-$F$2)-$E$2/($A19^2))*0.00001</f>
        <v>51.1283441581863</v>
      </c>
      <c r="E19" s="63" t="n">
        <f aca="false">($H$2*E$6/($A19-$F$2)-$E$2/($A19^2))*0.00001</f>
        <v>59.1549150309494</v>
      </c>
      <c r="F19" s="30" t="n">
        <f aca="false">($H$2*F$6/($A19-$F$2)-$E$2/($A19^2))*0.00001</f>
        <v>63.5936087235873</v>
      </c>
      <c r="G19" s="28" t="n">
        <f aca="false">($H$2*G$6/($A19-$F$2)-$E$2/($A19^2))*0.00001</f>
        <v>71.1947713400939</v>
      </c>
      <c r="H19" s="64" t="n">
        <f aca="false">($H$2*H$6/($A19-$F$2)-$E$2/($A19^2))*0.00001</f>
        <v>83.2346276492385</v>
      </c>
    </row>
    <row r="20" customFormat="false" ht="14.65" hidden="false" customHeight="false" outlineLevel="0" collapsed="false">
      <c r="A20" s="60" t="n">
        <v>0.00033</v>
      </c>
      <c r="B20" s="61" t="n">
        <f aca="false">1000*A20</f>
        <v>0.33</v>
      </c>
      <c r="C20" s="29" t="n">
        <f aca="false">($H$2*C$6/($A20-$F$2)-$E$2/($A20^2))*0.00001</f>
        <v>39.722638070159</v>
      </c>
      <c r="D20" s="62" t="n">
        <f aca="false">($H$2*D$6/($A20-$F$2)-$E$2/($A20^2))*0.00001</f>
        <v>45.513188254005</v>
      </c>
      <c r="E20" s="63" t="n">
        <f aca="false">($H$2*E$6/($A20-$F$2)-$E$2/($A20^2))*0.00001</f>
        <v>51.3037384378511</v>
      </c>
      <c r="F20" s="30" t="n">
        <f aca="false">($H$2*F$6/($A20-$F$2)-$E$2/($A20^2))*0.00001</f>
        <v>54.505912689518</v>
      </c>
      <c r="G20" s="28" t="n">
        <f aca="false">($H$2*G$6/($A20-$F$2)-$E$2/($A20^2))*0.00001</f>
        <v>59.9895637136202</v>
      </c>
      <c r="H20" s="64" t="n">
        <f aca="false">($H$2*H$6/($A20-$F$2)-$E$2/($A20^2))*0.00001</f>
        <v>68.6753889893893</v>
      </c>
    </row>
    <row r="21" customFormat="false" ht="14.65" hidden="false" customHeight="false" outlineLevel="0" collapsed="false">
      <c r="A21" s="60" t="n">
        <v>0.0005</v>
      </c>
      <c r="B21" s="61" t="n">
        <f aca="false">1000*A21</f>
        <v>0.5</v>
      </c>
      <c r="C21" s="29" t="n">
        <f aca="false">($H$2*C$6/($A21-$F$2)-$E$2/($A21^2))*0.00001</f>
        <v>31.4159082077285</v>
      </c>
      <c r="D21" s="62" t="n">
        <f aca="false">($H$2*D$6/($A21-$F$2)-$E$2/($A21^2))*0.00001</f>
        <v>35.053241416646</v>
      </c>
      <c r="E21" s="63" t="n">
        <f aca="false">($H$2*E$6/($A21-$F$2)-$E$2/($A21^2))*0.00001</f>
        <v>38.6905746255634</v>
      </c>
      <c r="F21" s="30" t="n">
        <f aca="false">($H$2*F$6/($A21-$F$2)-$E$2/($A21^2))*0.00001</f>
        <v>40.7020198900947</v>
      </c>
      <c r="G21" s="28" t="n">
        <f aca="false">($H$2*G$6/($A21-$F$2)-$E$2/($A21^2))*0.00001</f>
        <v>44.1465744389395</v>
      </c>
      <c r="H21" s="64" t="n">
        <f aca="false">($H$2*H$6/($A21-$F$2)-$E$2/($A21^2))*0.00001</f>
        <v>49.6025742523156</v>
      </c>
    </row>
    <row r="22" customFormat="false" ht="14.65" hidden="false" customHeight="false" outlineLevel="0" collapsed="false">
      <c r="A22" s="60" t="n">
        <v>0.0008</v>
      </c>
      <c r="B22" s="61" t="n">
        <f aca="false">1000*A22</f>
        <v>0.8</v>
      </c>
      <c r="C22" s="29" t="n">
        <f aca="false">($H$2*C$6/($A22-$F$2)-$E$2/($A22^2))*0.00001</f>
        <v>22.0858389446519</v>
      </c>
      <c r="D22" s="62" t="n">
        <f aca="false">($H$2*D$6/($A22-$F$2)-$E$2/($A22^2))*0.00001</f>
        <v>24.2820227963225</v>
      </c>
      <c r="E22" s="63" t="n">
        <f aca="false">($H$2*E$6/($A22-$F$2)-$E$2/($A22^2))*0.00001</f>
        <v>26.4782066479931</v>
      </c>
      <c r="F22" s="30" t="n">
        <f aca="false">($H$2*F$6/($A22-$F$2)-$E$2/($A22^2))*0.00001</f>
        <v>27.6926963179669</v>
      </c>
      <c r="G22" s="28" t="n">
        <f aca="false">($H$2*G$6/($A22-$F$2)-$E$2/($A22^2))*0.00001</f>
        <v>29.772482425499</v>
      </c>
      <c r="H22" s="64" t="n">
        <f aca="false">($H$2*H$6/($A22-$F$2)-$E$2/($A22^2))*0.00001</f>
        <v>33.0667582030049</v>
      </c>
    </row>
  </sheetData>
  <printOptions headings="false" gridLines="false" gridLinesSet="true" horizontalCentered="false" verticalCentered="false"/>
  <pageMargins left="0.7875" right="0.7875" top="1.03888888888889" bottom="1.03888888888889" header="0.7875" footer="0.7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&amp;LMichael Schrader&amp;CPrinzipien und Anwend. der Phys. Chemie&amp;R&amp;"Trebuchet MS,Standard"&amp;11Zusatzmaterial Kap. 2</oddHeader>
    <oddFooter>&amp;L&amp;"Trebuchet MS,Standard"&amp;11&amp;A&amp;Caus &amp;F&amp;Rüber Springer-Verlag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2258</TotalTime>
  <Application>LibreOffice/5.0.5.2$Windows_x86 LibreOffice_project/55b006a02d247b5f7215fc6ea0fde844b30035b3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2012-10-12T14:35:06Z</dcterms:created>
  <dc:creator>schrader</dc:creator>
  <dc:language>de-DE</dc:language>
  <cp:lastModifiedBy>Schrader</cp:lastModifiedBy>
  <dcterms:modified xsi:type="dcterms:W3CDTF">2016-04-26T23:19:27Z</dcterms:modified>
  <cp:revision>32</cp:revision>
</cp:coreProperties>
</file>