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240" yWindow="1512" windowWidth="7500" windowHeight="5016"/>
  </bookViews>
  <sheets>
    <sheet name="ISOGAUSS" sheetId="1" r:id="rId1"/>
  </sheets>
  <definedNames>
    <definedName name="__123Graph_A" hidden="1">ISOGAUSS!$Q$28:$Q$68</definedName>
    <definedName name="__123Graph_B" hidden="1">ISOGAUSS!$I$27:$I$27</definedName>
    <definedName name="__123Graph_X" hidden="1">ISOGAUSS!$A$28:$A$68</definedName>
    <definedName name="_Regression_Int" localSheetId="0" hidden="1">1</definedName>
    <definedName name="_xlnm.Print_Area" localSheetId="0">ISOGAUSS!$A$1:$P$31</definedName>
    <definedName name="Print_Area_MI" localSheetId="0">ISOGAUSS!$A$1:$P$31</definedName>
  </definedNames>
  <calcPr calcId="145621" iterate="1" iterateCount="1"/>
</workbook>
</file>

<file path=xl/calcChain.xml><?xml version="1.0" encoding="utf-8"?>
<calcChain xmlns="http://schemas.openxmlformats.org/spreadsheetml/2006/main">
  <c r="E10" i="1" l="1"/>
  <c r="F6" i="1"/>
  <c r="F8" i="1" s="1"/>
  <c r="F12" i="1"/>
  <c r="A29" i="1" s="1"/>
  <c r="O16" i="1"/>
  <c r="C16" i="1"/>
  <c r="D16" i="1"/>
  <c r="E16" i="1"/>
  <c r="F16" i="1"/>
  <c r="G16" i="1"/>
  <c r="H16" i="1"/>
  <c r="I16" i="1"/>
  <c r="J16" i="1"/>
  <c r="K16" i="1"/>
  <c r="L16" i="1"/>
  <c r="M16" i="1"/>
  <c r="N16" i="1"/>
  <c r="B28" i="1"/>
  <c r="P16" i="1"/>
  <c r="A30" i="1" l="1"/>
  <c r="B29" i="1"/>
  <c r="M18" i="1"/>
  <c r="M22" i="1" s="1"/>
  <c r="M28" i="1" s="1"/>
  <c r="I18" i="1"/>
  <c r="I22" i="1" s="1"/>
  <c r="I28" i="1" s="1"/>
  <c r="N18" i="1"/>
  <c r="N22" i="1" s="1"/>
  <c r="N29" i="1" s="1"/>
  <c r="H18" i="1"/>
  <c r="H22" i="1" s="1"/>
  <c r="H28" i="1" s="1"/>
  <c r="O18" i="1"/>
  <c r="O22" i="1" s="1"/>
  <c r="O28" i="1" s="1"/>
  <c r="F18" i="1"/>
  <c r="F22" i="1" s="1"/>
  <c r="F30" i="1" s="1"/>
  <c r="E18" i="1"/>
  <c r="E22" i="1" s="1"/>
  <c r="E28" i="1" s="1"/>
  <c r="G18" i="1"/>
  <c r="G22" i="1" s="1"/>
  <c r="G29" i="1" s="1"/>
  <c r="I29" i="1"/>
  <c r="D18" i="1"/>
  <c r="D22" i="1" s="1"/>
  <c r="K18" i="1"/>
  <c r="K22" i="1" s="1"/>
  <c r="C18" i="1"/>
  <c r="C22" i="1" s="1"/>
  <c r="J18" i="1"/>
  <c r="J22" i="1" s="1"/>
  <c r="L18" i="1"/>
  <c r="L22" i="1" s="1"/>
  <c r="G28" i="1" l="1"/>
  <c r="H30" i="1"/>
  <c r="H29" i="1"/>
  <c r="F29" i="1"/>
  <c r="F28" i="1"/>
  <c r="I30" i="1"/>
  <c r="N28" i="1"/>
  <c r="O29" i="1"/>
  <c r="G30" i="1"/>
  <c r="N30" i="1"/>
  <c r="M30" i="1"/>
  <c r="O30" i="1"/>
  <c r="M29" i="1"/>
  <c r="A31" i="1"/>
  <c r="B30" i="1"/>
  <c r="E29" i="1"/>
  <c r="E30" i="1"/>
  <c r="D30" i="1"/>
  <c r="D28" i="1"/>
  <c r="D29" i="1"/>
  <c r="D31" i="1"/>
  <c r="C29" i="1"/>
  <c r="C30" i="1"/>
  <c r="C28" i="1"/>
  <c r="C31" i="1"/>
  <c r="L29" i="1"/>
  <c r="L31" i="1"/>
  <c r="L28" i="1"/>
  <c r="L30" i="1"/>
  <c r="J28" i="1"/>
  <c r="J30" i="1"/>
  <c r="J29" i="1"/>
  <c r="J31" i="1"/>
  <c r="K29" i="1"/>
  <c r="K28" i="1"/>
  <c r="K31" i="1"/>
  <c r="K30" i="1"/>
  <c r="A32" i="1" l="1"/>
  <c r="B31" i="1"/>
  <c r="F31" i="1"/>
  <c r="O31" i="1"/>
  <c r="M31" i="1"/>
  <c r="I31" i="1"/>
  <c r="E31" i="1"/>
  <c r="H31" i="1"/>
  <c r="G31" i="1"/>
  <c r="N31" i="1"/>
  <c r="P30" i="1"/>
  <c r="P28" i="1"/>
  <c r="P29" i="1"/>
  <c r="P31" i="1" l="1"/>
  <c r="A33" i="1"/>
  <c r="B32" i="1"/>
  <c r="H32" i="1"/>
  <c r="M32" i="1"/>
  <c r="N32" i="1"/>
  <c r="I32" i="1"/>
  <c r="F32" i="1"/>
  <c r="G32" i="1"/>
  <c r="O32" i="1"/>
  <c r="E32" i="1"/>
  <c r="L32" i="1"/>
  <c r="D32" i="1"/>
  <c r="C32" i="1"/>
  <c r="J32" i="1"/>
  <c r="K32" i="1"/>
  <c r="P32" i="1" l="1"/>
  <c r="A34" i="1"/>
  <c r="B33" i="1"/>
  <c r="G33" i="1"/>
  <c r="N33" i="1"/>
  <c r="F33" i="1"/>
  <c r="M33" i="1"/>
  <c r="I33" i="1"/>
  <c r="H33" i="1"/>
  <c r="O33" i="1"/>
  <c r="E33" i="1"/>
  <c r="C33" i="1"/>
  <c r="J33" i="1"/>
  <c r="D33" i="1"/>
  <c r="L33" i="1"/>
  <c r="K33" i="1"/>
  <c r="P33" i="1" l="1"/>
  <c r="A35" i="1"/>
  <c r="B34" i="1"/>
  <c r="E34" i="1"/>
  <c r="G34" i="1"/>
  <c r="M34" i="1"/>
  <c r="I34" i="1"/>
  <c r="H34" i="1"/>
  <c r="N34" i="1"/>
  <c r="F34" i="1"/>
  <c r="O34" i="1"/>
  <c r="C34" i="1"/>
  <c r="D34" i="1"/>
  <c r="L34" i="1"/>
  <c r="J34" i="1"/>
  <c r="K34" i="1"/>
  <c r="A36" i="1" l="1"/>
  <c r="B35" i="1"/>
  <c r="M35" i="1"/>
  <c r="I35" i="1"/>
  <c r="N35" i="1"/>
  <c r="F35" i="1"/>
  <c r="H35" i="1"/>
  <c r="G35" i="1"/>
  <c r="O35" i="1"/>
  <c r="E35" i="1"/>
  <c r="C35" i="1"/>
  <c r="L35" i="1"/>
  <c r="D35" i="1"/>
  <c r="J35" i="1"/>
  <c r="K35" i="1"/>
  <c r="P34" i="1"/>
  <c r="P35" i="1" l="1"/>
  <c r="A37" i="1"/>
  <c r="B36" i="1"/>
  <c r="E36" i="1"/>
  <c r="H36" i="1"/>
  <c r="M36" i="1"/>
  <c r="N36" i="1"/>
  <c r="I36" i="1"/>
  <c r="F36" i="1"/>
  <c r="O36" i="1"/>
  <c r="G36" i="1"/>
  <c r="C36" i="1"/>
  <c r="L36" i="1"/>
  <c r="D36" i="1"/>
  <c r="J36" i="1"/>
  <c r="K36" i="1"/>
  <c r="A38" i="1" l="1"/>
  <c r="B37" i="1"/>
  <c r="H37" i="1"/>
  <c r="O37" i="1"/>
  <c r="G37" i="1"/>
  <c r="N37" i="1"/>
  <c r="F37" i="1"/>
  <c r="M37" i="1"/>
  <c r="I37" i="1"/>
  <c r="E37" i="1"/>
  <c r="C37" i="1"/>
  <c r="D37" i="1"/>
  <c r="L37" i="1"/>
  <c r="J37" i="1"/>
  <c r="K37" i="1"/>
  <c r="P36" i="1"/>
  <c r="P37" i="1" l="1"/>
  <c r="A39" i="1"/>
  <c r="B38" i="1"/>
  <c r="F38" i="1"/>
  <c r="G38" i="1"/>
  <c r="O38" i="1"/>
  <c r="M38" i="1"/>
  <c r="I38" i="1"/>
  <c r="H38" i="1"/>
  <c r="N38" i="1"/>
  <c r="E38" i="1"/>
  <c r="D38" i="1"/>
  <c r="L38" i="1"/>
  <c r="J38" i="1"/>
  <c r="C38" i="1"/>
  <c r="K38" i="1"/>
  <c r="P38" i="1" l="1"/>
  <c r="A40" i="1"/>
  <c r="B39" i="1"/>
  <c r="F39" i="1"/>
  <c r="O39" i="1"/>
  <c r="H39" i="1"/>
  <c r="G39" i="1"/>
  <c r="M39" i="1"/>
  <c r="I39" i="1"/>
  <c r="N39" i="1"/>
  <c r="E39" i="1"/>
  <c r="C39" i="1"/>
  <c r="L39" i="1"/>
  <c r="D39" i="1"/>
  <c r="J39" i="1"/>
  <c r="K39" i="1"/>
  <c r="P39" i="1" l="1"/>
  <c r="A41" i="1"/>
  <c r="B40" i="1"/>
  <c r="F40" i="1"/>
  <c r="G40" i="1"/>
  <c r="H40" i="1"/>
  <c r="M40" i="1"/>
  <c r="N40" i="1"/>
  <c r="I40" i="1"/>
  <c r="O40" i="1"/>
  <c r="E40" i="1"/>
  <c r="C40" i="1"/>
  <c r="L40" i="1"/>
  <c r="D40" i="1"/>
  <c r="J40" i="1"/>
  <c r="K40" i="1"/>
  <c r="P40" i="1" l="1"/>
  <c r="A42" i="1"/>
  <c r="B41" i="1"/>
  <c r="H41" i="1"/>
  <c r="G41" i="1"/>
  <c r="N41" i="1"/>
  <c r="F41" i="1"/>
  <c r="M41" i="1"/>
  <c r="I41" i="1"/>
  <c r="E41" i="1"/>
  <c r="O41" i="1"/>
  <c r="D41" i="1"/>
  <c r="L41" i="1"/>
  <c r="C41" i="1"/>
  <c r="J41" i="1"/>
  <c r="K41" i="1"/>
  <c r="P41" i="1" l="1"/>
  <c r="A43" i="1"/>
  <c r="B42" i="1"/>
  <c r="H42" i="1"/>
  <c r="N42" i="1"/>
  <c r="F42" i="1"/>
  <c r="G42" i="1"/>
  <c r="M42" i="1"/>
  <c r="I42" i="1"/>
  <c r="O42" i="1"/>
  <c r="E42" i="1"/>
  <c r="D42" i="1"/>
  <c r="L42" i="1"/>
  <c r="J42" i="1"/>
  <c r="C42" i="1"/>
  <c r="K42" i="1"/>
  <c r="P42" i="1" l="1"/>
  <c r="A44" i="1"/>
  <c r="B43" i="1"/>
  <c r="M43" i="1"/>
  <c r="I43" i="1"/>
  <c r="N43" i="1"/>
  <c r="F43" i="1"/>
  <c r="E43" i="1"/>
  <c r="H43" i="1"/>
  <c r="O43" i="1"/>
  <c r="G43" i="1"/>
  <c r="D43" i="1"/>
  <c r="L43" i="1"/>
  <c r="C43" i="1"/>
  <c r="J43" i="1"/>
  <c r="K43" i="1"/>
  <c r="P43" i="1" l="1"/>
  <c r="A45" i="1"/>
  <c r="B44" i="1"/>
  <c r="O44" i="1"/>
  <c r="N44" i="1"/>
  <c r="F44" i="1"/>
  <c r="H44" i="1"/>
  <c r="G44" i="1"/>
  <c r="E44" i="1"/>
  <c r="M44" i="1"/>
  <c r="I44" i="1"/>
  <c r="J44" i="1"/>
  <c r="D44" i="1"/>
  <c r="C44" i="1"/>
  <c r="L44" i="1"/>
  <c r="K44" i="1"/>
  <c r="A46" i="1" l="1"/>
  <c r="B45" i="1"/>
  <c r="M45" i="1"/>
  <c r="F45" i="1"/>
  <c r="H45" i="1"/>
  <c r="G45" i="1"/>
  <c r="N45" i="1"/>
  <c r="I45" i="1"/>
  <c r="O45" i="1"/>
  <c r="E45" i="1"/>
  <c r="D45" i="1"/>
  <c r="J45" i="1"/>
  <c r="C45" i="1"/>
  <c r="L45" i="1"/>
  <c r="K45" i="1"/>
  <c r="P44" i="1"/>
  <c r="P45" i="1" l="1"/>
  <c r="A47" i="1"/>
  <c r="B46" i="1"/>
  <c r="F46" i="1"/>
  <c r="I46" i="1"/>
  <c r="H46" i="1"/>
  <c r="G46" i="1"/>
  <c r="M46" i="1"/>
  <c r="N46" i="1"/>
  <c r="O46" i="1"/>
  <c r="E46" i="1"/>
  <c r="D46" i="1"/>
  <c r="C46" i="1"/>
  <c r="J46" i="1"/>
  <c r="L46" i="1"/>
  <c r="K46" i="1"/>
  <c r="A48" i="1" l="1"/>
  <c r="B47" i="1"/>
  <c r="G47" i="1"/>
  <c r="M47" i="1"/>
  <c r="I47" i="1"/>
  <c r="N47" i="1"/>
  <c r="F47" i="1"/>
  <c r="H47" i="1"/>
  <c r="E47" i="1"/>
  <c r="O47" i="1"/>
  <c r="D47" i="1"/>
  <c r="L47" i="1"/>
  <c r="C47" i="1"/>
  <c r="J47" i="1"/>
  <c r="K47" i="1"/>
  <c r="P46" i="1"/>
  <c r="P47" i="1" l="1"/>
  <c r="A49" i="1"/>
  <c r="B48" i="1"/>
  <c r="I48" i="1"/>
  <c r="O48" i="1"/>
  <c r="M48" i="1"/>
  <c r="N48" i="1"/>
  <c r="F48" i="1"/>
  <c r="H48" i="1"/>
  <c r="G48" i="1"/>
  <c r="E48" i="1"/>
  <c r="J48" i="1"/>
  <c r="D48" i="1"/>
  <c r="C48" i="1"/>
  <c r="L48" i="1"/>
  <c r="K48" i="1"/>
  <c r="P48" i="1" l="1"/>
  <c r="A50" i="1"/>
  <c r="B49" i="1"/>
  <c r="N49" i="1"/>
  <c r="F49" i="1"/>
  <c r="M49" i="1"/>
  <c r="O49" i="1"/>
  <c r="H49" i="1"/>
  <c r="E49" i="1"/>
  <c r="G49" i="1"/>
  <c r="I49" i="1"/>
  <c r="L49" i="1"/>
  <c r="D49" i="1"/>
  <c r="C49" i="1"/>
  <c r="K49" i="1"/>
  <c r="J49" i="1"/>
  <c r="P49" i="1" l="1"/>
  <c r="A51" i="1"/>
  <c r="B50" i="1"/>
  <c r="F50" i="1"/>
  <c r="H50" i="1"/>
  <c r="G50" i="1"/>
  <c r="N50" i="1"/>
  <c r="E50" i="1"/>
  <c r="O50" i="1"/>
  <c r="I50" i="1"/>
  <c r="M50" i="1"/>
  <c r="D50" i="1"/>
  <c r="C50" i="1"/>
  <c r="L50" i="1"/>
  <c r="J50" i="1"/>
  <c r="K50" i="1"/>
  <c r="P50" i="1" l="1"/>
  <c r="A52" i="1"/>
  <c r="B51" i="1"/>
  <c r="G51" i="1"/>
  <c r="H51" i="1"/>
  <c r="E51" i="1"/>
  <c r="F51" i="1"/>
  <c r="I51" i="1"/>
  <c r="N51" i="1"/>
  <c r="O51" i="1"/>
  <c r="M51" i="1"/>
  <c r="L51" i="1"/>
  <c r="C51" i="1"/>
  <c r="D51" i="1"/>
  <c r="K51" i="1"/>
  <c r="J51" i="1"/>
  <c r="P51" i="1" l="1"/>
  <c r="A53" i="1"/>
  <c r="B52" i="1"/>
  <c r="H52" i="1"/>
  <c r="G52" i="1"/>
  <c r="E52" i="1"/>
  <c r="N52" i="1"/>
  <c r="F52" i="1"/>
  <c r="I52" i="1"/>
  <c r="M52" i="1"/>
  <c r="O52" i="1"/>
  <c r="C52" i="1"/>
  <c r="D52" i="1"/>
  <c r="L52" i="1"/>
  <c r="J52" i="1"/>
  <c r="K52" i="1"/>
  <c r="P52" i="1" l="1"/>
  <c r="A54" i="1"/>
  <c r="B53" i="1"/>
  <c r="E53" i="1"/>
  <c r="N53" i="1"/>
  <c r="H53" i="1"/>
  <c r="G53" i="1"/>
  <c r="O53" i="1"/>
  <c r="I53" i="1"/>
  <c r="F53" i="1"/>
  <c r="M53" i="1"/>
  <c r="C53" i="1"/>
  <c r="D53" i="1"/>
  <c r="L53" i="1"/>
  <c r="J53" i="1"/>
  <c r="K53" i="1"/>
  <c r="P53" i="1" l="1"/>
  <c r="A55" i="1"/>
  <c r="B54" i="1"/>
  <c r="E54" i="1"/>
  <c r="H54" i="1"/>
  <c r="N54" i="1"/>
  <c r="G54" i="1"/>
  <c r="O54" i="1"/>
  <c r="F54" i="1"/>
  <c r="I54" i="1"/>
  <c r="M54" i="1"/>
  <c r="D54" i="1"/>
  <c r="L54" i="1"/>
  <c r="C54" i="1"/>
  <c r="K54" i="1"/>
  <c r="J54" i="1"/>
  <c r="P54" i="1" l="1"/>
  <c r="A56" i="1"/>
  <c r="B55" i="1"/>
  <c r="G55" i="1"/>
  <c r="E55" i="1"/>
  <c r="H55" i="1"/>
  <c r="N55" i="1"/>
  <c r="I55" i="1"/>
  <c r="F55" i="1"/>
  <c r="O55" i="1"/>
  <c r="M55" i="1"/>
  <c r="L55" i="1"/>
  <c r="D55" i="1"/>
  <c r="C55" i="1"/>
  <c r="J55" i="1"/>
  <c r="K55" i="1"/>
  <c r="P55" i="1" l="1"/>
  <c r="A57" i="1"/>
  <c r="B56" i="1"/>
  <c r="G56" i="1"/>
  <c r="E56" i="1"/>
  <c r="H56" i="1"/>
  <c r="N56" i="1"/>
  <c r="M56" i="1"/>
  <c r="O56" i="1"/>
  <c r="F56" i="1"/>
  <c r="I56" i="1"/>
  <c r="J56" i="1"/>
  <c r="D56" i="1"/>
  <c r="C56" i="1"/>
  <c r="L56" i="1"/>
  <c r="K56" i="1"/>
  <c r="P56" i="1" l="1"/>
  <c r="A58" i="1"/>
  <c r="B57" i="1"/>
  <c r="G57" i="1"/>
  <c r="H57" i="1"/>
  <c r="E57" i="1"/>
  <c r="N57" i="1"/>
  <c r="M57" i="1"/>
  <c r="O57" i="1"/>
  <c r="F57" i="1"/>
  <c r="I57" i="1"/>
  <c r="J57" i="1"/>
  <c r="D57" i="1"/>
  <c r="C57" i="1"/>
  <c r="L57" i="1"/>
  <c r="K57" i="1"/>
  <c r="P57" i="1" l="1"/>
  <c r="A59" i="1"/>
  <c r="B58" i="1"/>
  <c r="G58" i="1"/>
  <c r="E58" i="1"/>
  <c r="H58" i="1"/>
  <c r="N58" i="1"/>
  <c r="M58" i="1"/>
  <c r="O58" i="1"/>
  <c r="I58" i="1"/>
  <c r="F58" i="1"/>
  <c r="D58" i="1"/>
  <c r="L58" i="1"/>
  <c r="C58" i="1"/>
  <c r="J58" i="1"/>
  <c r="K58" i="1"/>
  <c r="P58" i="1" l="1"/>
  <c r="A60" i="1"/>
  <c r="B59" i="1"/>
  <c r="N59" i="1"/>
  <c r="G59" i="1"/>
  <c r="E59" i="1"/>
  <c r="H59" i="1"/>
  <c r="F59" i="1"/>
  <c r="M59" i="1"/>
  <c r="O59" i="1"/>
  <c r="I59" i="1"/>
  <c r="L59" i="1"/>
  <c r="C59" i="1"/>
  <c r="D59" i="1"/>
  <c r="K59" i="1"/>
  <c r="J59" i="1"/>
  <c r="A61" i="1" l="1"/>
  <c r="B60" i="1"/>
  <c r="H60" i="1"/>
  <c r="N60" i="1"/>
  <c r="G60" i="1"/>
  <c r="E60" i="1"/>
  <c r="I60" i="1"/>
  <c r="F60" i="1"/>
  <c r="M60" i="1"/>
  <c r="O60" i="1"/>
  <c r="C60" i="1"/>
  <c r="L60" i="1"/>
  <c r="D60" i="1"/>
  <c r="J60" i="1"/>
  <c r="K60" i="1"/>
  <c r="P59" i="1"/>
  <c r="P60" i="1" l="1"/>
  <c r="A62" i="1"/>
  <c r="B61" i="1"/>
  <c r="G61" i="1"/>
  <c r="H61" i="1"/>
  <c r="E61" i="1"/>
  <c r="N61" i="1"/>
  <c r="F61" i="1"/>
  <c r="I61" i="1"/>
  <c r="M61" i="1"/>
  <c r="O61" i="1"/>
  <c r="D61" i="1"/>
  <c r="C61" i="1"/>
  <c r="L61" i="1"/>
  <c r="J61" i="1"/>
  <c r="K61" i="1"/>
  <c r="A63" i="1" l="1"/>
  <c r="B62" i="1"/>
  <c r="H62" i="1"/>
  <c r="G62" i="1"/>
  <c r="E62" i="1"/>
  <c r="F62" i="1"/>
  <c r="I62" i="1"/>
  <c r="N62" i="1"/>
  <c r="M62" i="1"/>
  <c r="O62" i="1"/>
  <c r="L62" i="1"/>
  <c r="D62" i="1"/>
  <c r="C62" i="1"/>
  <c r="J62" i="1"/>
  <c r="K62" i="1"/>
  <c r="P61" i="1"/>
  <c r="P62" i="1" l="1"/>
  <c r="A64" i="1"/>
  <c r="B63" i="1"/>
  <c r="E63" i="1"/>
  <c r="G63" i="1"/>
  <c r="H63" i="1"/>
  <c r="N63" i="1"/>
  <c r="M63" i="1"/>
  <c r="I63" i="1"/>
  <c r="O63" i="1"/>
  <c r="F63" i="1"/>
  <c r="C63" i="1"/>
  <c r="D63" i="1"/>
  <c r="L63" i="1"/>
  <c r="J63" i="1"/>
  <c r="K63" i="1"/>
  <c r="P63" i="1" l="1"/>
  <c r="A65" i="1"/>
  <c r="B64" i="1"/>
  <c r="G64" i="1"/>
  <c r="H64" i="1"/>
  <c r="E64" i="1"/>
  <c r="N64" i="1"/>
  <c r="M64" i="1"/>
  <c r="I64" i="1"/>
  <c r="O64" i="1"/>
  <c r="F64" i="1"/>
  <c r="C64" i="1"/>
  <c r="D64" i="1"/>
  <c r="L64" i="1"/>
  <c r="J64" i="1"/>
  <c r="K64" i="1"/>
  <c r="P64" i="1" l="1"/>
  <c r="A66" i="1"/>
  <c r="B65" i="1"/>
  <c r="E65" i="1"/>
  <c r="G65" i="1"/>
  <c r="H65" i="1"/>
  <c r="F65" i="1"/>
  <c r="N65" i="1"/>
  <c r="M65" i="1"/>
  <c r="I65" i="1"/>
  <c r="O65" i="1"/>
  <c r="D65" i="1"/>
  <c r="C65" i="1"/>
  <c r="L65" i="1"/>
  <c r="J65" i="1"/>
  <c r="K65" i="1"/>
  <c r="A67" i="1" l="1"/>
  <c r="B66" i="1"/>
  <c r="E66" i="1"/>
  <c r="H66" i="1"/>
  <c r="N66" i="1"/>
  <c r="G66" i="1"/>
  <c r="O66" i="1"/>
  <c r="I66" i="1"/>
  <c r="F66" i="1"/>
  <c r="M66" i="1"/>
  <c r="D66" i="1"/>
  <c r="C66" i="1"/>
  <c r="L66" i="1"/>
  <c r="K66" i="1"/>
  <c r="J66" i="1"/>
  <c r="P65" i="1"/>
  <c r="P66" i="1" l="1"/>
  <c r="A68" i="1"/>
  <c r="B67" i="1"/>
  <c r="G67" i="1"/>
  <c r="H67" i="1"/>
  <c r="E67" i="1"/>
  <c r="N67" i="1"/>
  <c r="F67" i="1"/>
  <c r="I67" i="1"/>
  <c r="M67" i="1"/>
  <c r="O67" i="1"/>
  <c r="C67" i="1"/>
  <c r="D67" i="1"/>
  <c r="L67" i="1"/>
  <c r="J67" i="1"/>
  <c r="K67" i="1"/>
  <c r="P67" i="1" l="1"/>
  <c r="A69" i="1"/>
  <c r="B68" i="1"/>
  <c r="E68" i="1"/>
  <c r="G68" i="1"/>
  <c r="H68" i="1"/>
  <c r="N68" i="1"/>
  <c r="I68" i="1"/>
  <c r="O68" i="1"/>
  <c r="F68" i="1"/>
  <c r="M68" i="1"/>
  <c r="D68" i="1"/>
  <c r="L68" i="1"/>
  <c r="C68" i="1"/>
  <c r="K68" i="1"/>
  <c r="J68" i="1"/>
  <c r="P68" i="1" l="1"/>
  <c r="A70" i="1"/>
  <c r="B69" i="1"/>
  <c r="N69" i="1"/>
  <c r="H69" i="1"/>
  <c r="E69" i="1"/>
  <c r="G69" i="1"/>
  <c r="I69" i="1"/>
  <c r="O69" i="1"/>
  <c r="F69" i="1"/>
  <c r="M69" i="1"/>
  <c r="L69" i="1"/>
  <c r="D69" i="1"/>
  <c r="C69" i="1"/>
  <c r="J69" i="1"/>
  <c r="K69" i="1"/>
  <c r="P69" i="1" l="1"/>
  <c r="A71" i="1"/>
  <c r="B70" i="1"/>
  <c r="G70" i="1"/>
  <c r="N70" i="1"/>
  <c r="H70" i="1"/>
  <c r="E70" i="1"/>
  <c r="O70" i="1"/>
  <c r="F70" i="1"/>
  <c r="I70" i="1"/>
  <c r="M70" i="1"/>
  <c r="J70" i="1"/>
  <c r="L70" i="1"/>
  <c r="D70" i="1"/>
  <c r="C70" i="1"/>
  <c r="K70" i="1"/>
  <c r="P70" i="1" l="1"/>
  <c r="A72" i="1"/>
  <c r="B71" i="1"/>
  <c r="G71" i="1"/>
  <c r="E71" i="1"/>
  <c r="N71" i="1"/>
  <c r="H71" i="1"/>
  <c r="M71" i="1"/>
  <c r="O71" i="1"/>
  <c r="I71" i="1"/>
  <c r="F71" i="1"/>
  <c r="C71" i="1"/>
  <c r="L71" i="1"/>
  <c r="D71" i="1"/>
  <c r="J71" i="1"/>
  <c r="K71" i="1"/>
  <c r="P71" i="1" l="1"/>
  <c r="A73" i="1"/>
  <c r="B72" i="1"/>
  <c r="G72" i="1"/>
  <c r="E72" i="1"/>
  <c r="H72" i="1"/>
  <c r="O72" i="1"/>
  <c r="M72" i="1"/>
  <c r="I72" i="1"/>
  <c r="N72" i="1"/>
  <c r="F72" i="1"/>
  <c r="C72" i="1"/>
  <c r="D72" i="1"/>
  <c r="L72" i="1"/>
  <c r="J72" i="1"/>
  <c r="K72" i="1"/>
  <c r="P72" i="1" l="1"/>
  <c r="A74" i="1"/>
  <c r="B73" i="1"/>
  <c r="G73" i="1"/>
  <c r="H73" i="1"/>
  <c r="E73" i="1"/>
  <c r="N73" i="1"/>
  <c r="F73" i="1"/>
  <c r="M73" i="1"/>
  <c r="O73" i="1"/>
  <c r="I73" i="1"/>
  <c r="D73" i="1"/>
  <c r="C73" i="1"/>
  <c r="L73" i="1"/>
  <c r="J73" i="1"/>
  <c r="K73" i="1"/>
  <c r="A75" i="1" l="1"/>
  <c r="B74" i="1"/>
  <c r="H74" i="1"/>
  <c r="G74" i="1"/>
  <c r="E74" i="1"/>
  <c r="N74" i="1"/>
  <c r="F74" i="1"/>
  <c r="I74" i="1"/>
  <c r="O74" i="1"/>
  <c r="M74" i="1"/>
  <c r="D74" i="1"/>
  <c r="C74" i="1"/>
  <c r="L74" i="1"/>
  <c r="K74" i="1"/>
  <c r="J74" i="1"/>
  <c r="P73" i="1"/>
  <c r="P74" i="1" l="1"/>
  <c r="A76" i="1"/>
  <c r="B75" i="1"/>
  <c r="N75" i="1"/>
  <c r="E75" i="1"/>
  <c r="G75" i="1"/>
  <c r="H75" i="1"/>
  <c r="M75" i="1"/>
  <c r="O75" i="1"/>
  <c r="I75" i="1"/>
  <c r="F75" i="1"/>
  <c r="L75" i="1"/>
  <c r="D75" i="1"/>
  <c r="C75" i="1"/>
  <c r="K75" i="1"/>
  <c r="J75" i="1"/>
  <c r="P75" i="1" l="1"/>
  <c r="A77" i="1"/>
  <c r="B76" i="1"/>
  <c r="G76" i="1"/>
  <c r="N76" i="1"/>
  <c r="H76" i="1"/>
  <c r="E76" i="1"/>
  <c r="F76" i="1"/>
  <c r="O76" i="1"/>
  <c r="I76" i="1"/>
  <c r="M76" i="1"/>
  <c r="D76" i="1"/>
  <c r="L76" i="1"/>
  <c r="C76" i="1"/>
  <c r="J76" i="1"/>
  <c r="K76" i="1"/>
  <c r="P76" i="1" l="1"/>
  <c r="A78" i="1"/>
  <c r="B77" i="1"/>
  <c r="G77" i="1"/>
  <c r="H77" i="1"/>
  <c r="E77" i="1"/>
  <c r="N77" i="1"/>
  <c r="I77" i="1"/>
  <c r="F77" i="1"/>
  <c r="M77" i="1"/>
  <c r="O77" i="1"/>
  <c r="D77" i="1"/>
  <c r="L77" i="1"/>
  <c r="C77" i="1"/>
  <c r="K77" i="1"/>
  <c r="J77" i="1"/>
  <c r="P77" i="1" l="1"/>
  <c r="A79" i="1"/>
  <c r="B78" i="1"/>
  <c r="H78" i="1"/>
  <c r="G78" i="1"/>
  <c r="E78" i="1"/>
  <c r="N78" i="1"/>
  <c r="F78" i="1"/>
  <c r="I78" i="1"/>
  <c r="O78" i="1"/>
  <c r="M78" i="1"/>
  <c r="L78" i="1"/>
  <c r="D78" i="1"/>
  <c r="C78" i="1"/>
  <c r="J78" i="1"/>
  <c r="K78" i="1"/>
  <c r="P78" i="1" l="1"/>
  <c r="A80" i="1"/>
  <c r="B79" i="1"/>
  <c r="G79" i="1"/>
  <c r="H79" i="1"/>
  <c r="E79" i="1"/>
  <c r="F79" i="1"/>
  <c r="I79" i="1"/>
  <c r="M79" i="1"/>
  <c r="N79" i="1"/>
  <c r="O79" i="1"/>
  <c r="D79" i="1"/>
  <c r="L79" i="1"/>
  <c r="C79" i="1"/>
  <c r="J79" i="1"/>
  <c r="K79" i="1"/>
  <c r="P79" i="1" l="1"/>
  <c r="A81" i="1"/>
  <c r="B80" i="1"/>
  <c r="H80" i="1"/>
  <c r="E80" i="1"/>
  <c r="N80" i="1"/>
  <c r="G80" i="1"/>
  <c r="F80" i="1"/>
  <c r="O80" i="1"/>
  <c r="I80" i="1"/>
  <c r="M80" i="1"/>
  <c r="D80" i="1"/>
  <c r="L80" i="1"/>
  <c r="C80" i="1"/>
  <c r="J80" i="1"/>
  <c r="K80" i="1"/>
  <c r="P80" i="1" l="1"/>
  <c r="A82" i="1"/>
  <c r="B81" i="1"/>
  <c r="H81" i="1"/>
  <c r="E81" i="1"/>
  <c r="G81" i="1"/>
  <c r="I81" i="1"/>
  <c r="M81" i="1"/>
  <c r="N81" i="1"/>
  <c r="F81" i="1"/>
  <c r="O81" i="1"/>
  <c r="C81" i="1"/>
  <c r="D81" i="1"/>
  <c r="L81" i="1"/>
  <c r="J81" i="1"/>
  <c r="K81" i="1"/>
  <c r="P81" i="1" l="1"/>
  <c r="A83" i="1"/>
  <c r="B82" i="1"/>
  <c r="G82" i="1"/>
  <c r="H82" i="1"/>
  <c r="E82" i="1"/>
  <c r="I82" i="1"/>
  <c r="M82" i="1"/>
  <c r="F82" i="1"/>
  <c r="N82" i="1"/>
  <c r="O82" i="1"/>
  <c r="D82" i="1"/>
  <c r="C82" i="1"/>
  <c r="L82" i="1"/>
  <c r="J82" i="1"/>
  <c r="K82" i="1"/>
  <c r="A84" i="1" l="1"/>
  <c r="B83" i="1"/>
  <c r="G83" i="1"/>
  <c r="H83" i="1"/>
  <c r="E83" i="1"/>
  <c r="N83" i="1"/>
  <c r="O83" i="1"/>
  <c r="F83" i="1"/>
  <c r="M83" i="1"/>
  <c r="I83" i="1"/>
  <c r="C83" i="1"/>
  <c r="J83" i="1"/>
  <c r="D83" i="1"/>
  <c r="L83" i="1"/>
  <c r="K83" i="1"/>
  <c r="P82" i="1"/>
  <c r="P83" i="1" l="1"/>
  <c r="A85" i="1"/>
  <c r="B84" i="1"/>
  <c r="E84" i="1"/>
  <c r="G84" i="1"/>
  <c r="H84" i="1"/>
  <c r="N84" i="1"/>
  <c r="I84" i="1"/>
  <c r="M84" i="1"/>
  <c r="F84" i="1"/>
  <c r="O84" i="1"/>
  <c r="C84" i="1"/>
  <c r="L84" i="1"/>
  <c r="J84" i="1"/>
  <c r="D84" i="1"/>
  <c r="K84" i="1"/>
  <c r="P84" i="1" l="1"/>
  <c r="A86" i="1"/>
  <c r="B85" i="1"/>
  <c r="G85" i="1"/>
  <c r="H85" i="1"/>
  <c r="E85" i="1"/>
  <c r="F85" i="1"/>
  <c r="O85" i="1"/>
  <c r="I85" i="1"/>
  <c r="M85" i="1"/>
  <c r="N85" i="1"/>
  <c r="L85" i="1"/>
  <c r="C85" i="1"/>
  <c r="D85" i="1"/>
  <c r="K85" i="1"/>
  <c r="J85" i="1"/>
  <c r="A87" i="1" l="1"/>
  <c r="B86" i="1"/>
  <c r="G86" i="1"/>
  <c r="E86" i="1"/>
  <c r="H86" i="1"/>
  <c r="N86" i="1"/>
  <c r="F86" i="1"/>
  <c r="O86" i="1"/>
  <c r="I86" i="1"/>
  <c r="M86" i="1"/>
  <c r="D86" i="1"/>
  <c r="L86" i="1"/>
  <c r="C86" i="1"/>
  <c r="K86" i="1"/>
  <c r="J86" i="1"/>
  <c r="P85" i="1"/>
  <c r="P86" i="1" l="1"/>
  <c r="A88" i="1"/>
  <c r="B87" i="1"/>
  <c r="E87" i="1"/>
  <c r="G87" i="1"/>
  <c r="H87" i="1"/>
  <c r="N87" i="1"/>
  <c r="O87" i="1"/>
  <c r="M87" i="1"/>
  <c r="F87" i="1"/>
  <c r="I87" i="1"/>
  <c r="D87" i="1"/>
  <c r="L87" i="1"/>
  <c r="C87" i="1"/>
  <c r="K87" i="1"/>
  <c r="J87" i="1"/>
  <c r="P87" i="1" l="1"/>
  <c r="A89" i="1"/>
  <c r="B88" i="1"/>
  <c r="E88" i="1"/>
  <c r="G88" i="1"/>
  <c r="H88" i="1"/>
  <c r="N88" i="1"/>
  <c r="I88" i="1"/>
  <c r="F88" i="1"/>
  <c r="O88" i="1"/>
  <c r="M88" i="1"/>
  <c r="D88" i="1"/>
  <c r="L88" i="1"/>
  <c r="C88" i="1"/>
  <c r="J88" i="1"/>
  <c r="K88" i="1"/>
  <c r="P88" i="1" l="1"/>
  <c r="A90" i="1"/>
  <c r="B89" i="1"/>
  <c r="G89" i="1"/>
  <c r="H89" i="1"/>
  <c r="E89" i="1"/>
  <c r="N89" i="1"/>
  <c r="I89" i="1"/>
  <c r="O89" i="1"/>
  <c r="M89" i="1"/>
  <c r="F89" i="1"/>
  <c r="D89" i="1"/>
  <c r="L89" i="1"/>
  <c r="C89" i="1"/>
  <c r="J89" i="1"/>
  <c r="K89" i="1"/>
  <c r="P89" i="1" l="1"/>
  <c r="A91" i="1"/>
  <c r="B90" i="1"/>
  <c r="E90" i="1"/>
  <c r="N90" i="1"/>
  <c r="G90" i="1"/>
  <c r="H90" i="1"/>
  <c r="F90" i="1"/>
  <c r="I90" i="1"/>
  <c r="O90" i="1"/>
  <c r="M90" i="1"/>
  <c r="L90" i="1"/>
  <c r="D90" i="1"/>
  <c r="C90" i="1"/>
  <c r="J90" i="1"/>
  <c r="K90" i="1"/>
  <c r="P90" i="1" l="1"/>
  <c r="A92" i="1"/>
  <c r="B91" i="1"/>
  <c r="H91" i="1"/>
  <c r="E91" i="1"/>
  <c r="N91" i="1"/>
  <c r="G91" i="1"/>
  <c r="M91" i="1"/>
  <c r="O91" i="1"/>
  <c r="F91" i="1"/>
  <c r="I91" i="1"/>
  <c r="C91" i="1"/>
  <c r="L91" i="1"/>
  <c r="D91" i="1"/>
  <c r="J91" i="1"/>
  <c r="K91" i="1"/>
  <c r="A93" i="1" l="1"/>
  <c r="B92" i="1"/>
  <c r="G92" i="1"/>
  <c r="H92" i="1"/>
  <c r="E92" i="1"/>
  <c r="N92" i="1"/>
  <c r="F92" i="1"/>
  <c r="M92" i="1"/>
  <c r="I92" i="1"/>
  <c r="O92" i="1"/>
  <c r="C92" i="1"/>
  <c r="L92" i="1"/>
  <c r="D92" i="1"/>
  <c r="J92" i="1"/>
  <c r="K92" i="1"/>
  <c r="P91" i="1"/>
  <c r="A94" i="1" l="1"/>
  <c r="B93" i="1"/>
  <c r="G93" i="1"/>
  <c r="E93" i="1"/>
  <c r="H93" i="1"/>
  <c r="I93" i="1"/>
  <c r="N93" i="1"/>
  <c r="F93" i="1"/>
  <c r="M93" i="1"/>
  <c r="O93" i="1"/>
  <c r="C93" i="1"/>
  <c r="D93" i="1"/>
  <c r="L93" i="1"/>
  <c r="J93" i="1"/>
  <c r="K93" i="1"/>
  <c r="P92" i="1"/>
  <c r="P93" i="1" l="1"/>
  <c r="A95" i="1"/>
  <c r="B94" i="1"/>
  <c r="G94" i="1"/>
  <c r="E94" i="1"/>
  <c r="H94" i="1"/>
  <c r="O94" i="1"/>
  <c r="N94" i="1"/>
  <c r="I94" i="1"/>
  <c r="M94" i="1"/>
  <c r="F94" i="1"/>
  <c r="C94" i="1"/>
  <c r="L94" i="1"/>
  <c r="D94" i="1"/>
  <c r="J94" i="1"/>
  <c r="K94" i="1"/>
  <c r="P94" i="1" l="1"/>
  <c r="A96" i="1"/>
  <c r="B95" i="1"/>
  <c r="G95" i="1"/>
  <c r="H95" i="1"/>
  <c r="E95" i="1"/>
  <c r="N95" i="1"/>
  <c r="F95" i="1"/>
  <c r="I95" i="1"/>
  <c r="M95" i="1"/>
  <c r="O95" i="1"/>
  <c r="C95" i="1"/>
  <c r="D95" i="1"/>
  <c r="L95" i="1"/>
  <c r="J95" i="1"/>
  <c r="K95" i="1"/>
  <c r="P95" i="1" l="1"/>
  <c r="B96" i="1"/>
  <c r="A97" i="1"/>
  <c r="E96" i="1"/>
  <c r="G96" i="1"/>
  <c r="N96" i="1"/>
  <c r="H96" i="1"/>
  <c r="F96" i="1"/>
  <c r="O96" i="1"/>
  <c r="I96" i="1"/>
  <c r="M96" i="1"/>
  <c r="C96" i="1"/>
  <c r="D96" i="1"/>
  <c r="L96" i="1"/>
  <c r="J96" i="1"/>
  <c r="K96" i="1"/>
  <c r="P96" i="1" l="1"/>
  <c r="A98" i="1"/>
  <c r="B97" i="1"/>
  <c r="G97" i="1"/>
  <c r="H97" i="1"/>
  <c r="E97" i="1"/>
  <c r="N97" i="1"/>
  <c r="I97" i="1"/>
  <c r="O97" i="1"/>
  <c r="M97" i="1"/>
  <c r="F97" i="1"/>
  <c r="D97" i="1"/>
  <c r="L97" i="1"/>
  <c r="C97" i="1"/>
  <c r="J97" i="1"/>
  <c r="K97" i="1"/>
  <c r="P97" i="1" l="1"/>
  <c r="A99" i="1"/>
  <c r="B98" i="1"/>
  <c r="G98" i="1"/>
  <c r="H98" i="1"/>
  <c r="E98" i="1"/>
  <c r="M98" i="1"/>
  <c r="F98" i="1"/>
  <c r="I98" i="1"/>
  <c r="O98" i="1"/>
  <c r="N98" i="1"/>
  <c r="D98" i="1"/>
  <c r="L98" i="1"/>
  <c r="C98" i="1"/>
  <c r="J98" i="1"/>
  <c r="K98" i="1"/>
  <c r="P98" i="1" l="1"/>
  <c r="A100" i="1"/>
  <c r="B99" i="1"/>
  <c r="E99" i="1"/>
  <c r="H99" i="1"/>
  <c r="G99" i="1"/>
  <c r="N99" i="1"/>
  <c r="I99" i="1"/>
  <c r="M99" i="1"/>
  <c r="F99" i="1"/>
  <c r="O99" i="1"/>
  <c r="D99" i="1"/>
  <c r="L99" i="1"/>
  <c r="C99" i="1"/>
  <c r="K99" i="1"/>
  <c r="J99" i="1"/>
  <c r="P99" i="1" l="1"/>
  <c r="A101" i="1"/>
  <c r="B100" i="1"/>
  <c r="E100" i="1"/>
  <c r="G100" i="1"/>
  <c r="N100" i="1"/>
  <c r="H100" i="1"/>
  <c r="F100" i="1"/>
  <c r="M100" i="1"/>
  <c r="I100" i="1"/>
  <c r="O100" i="1"/>
  <c r="L100" i="1"/>
  <c r="D100" i="1"/>
  <c r="C100" i="1"/>
  <c r="K100" i="1"/>
  <c r="J100" i="1"/>
  <c r="P100" i="1" l="1"/>
  <c r="A102" i="1"/>
  <c r="B101" i="1"/>
  <c r="G101" i="1"/>
  <c r="E101" i="1"/>
  <c r="H101" i="1"/>
  <c r="N101" i="1"/>
  <c r="O101" i="1"/>
  <c r="I101" i="1"/>
  <c r="M101" i="1"/>
  <c r="F101" i="1"/>
  <c r="C101" i="1"/>
  <c r="D101" i="1"/>
  <c r="L101" i="1"/>
  <c r="J101" i="1"/>
  <c r="K101" i="1"/>
  <c r="P101" i="1" l="1"/>
  <c r="A103" i="1"/>
  <c r="B102" i="1"/>
  <c r="H102" i="1"/>
  <c r="G102" i="1"/>
  <c r="E102" i="1"/>
  <c r="N102" i="1"/>
  <c r="F102" i="1"/>
  <c r="O102" i="1"/>
  <c r="M102" i="1"/>
  <c r="I102" i="1"/>
  <c r="C102" i="1"/>
  <c r="D102" i="1"/>
  <c r="L102" i="1"/>
  <c r="J102" i="1"/>
  <c r="K102" i="1"/>
  <c r="P102" i="1" l="1"/>
  <c r="A104" i="1"/>
  <c r="B103" i="1"/>
  <c r="H103" i="1"/>
  <c r="E103" i="1"/>
  <c r="G103" i="1"/>
  <c r="I103" i="1"/>
  <c r="O103" i="1"/>
  <c r="N103" i="1"/>
  <c r="F103" i="1"/>
  <c r="M103" i="1"/>
  <c r="C103" i="1"/>
  <c r="L103" i="1"/>
  <c r="D103" i="1"/>
  <c r="J103" i="1"/>
  <c r="K103" i="1"/>
  <c r="P103" i="1" l="1"/>
  <c r="A105" i="1"/>
  <c r="B104" i="1"/>
  <c r="G104" i="1"/>
  <c r="N104" i="1"/>
  <c r="H104" i="1"/>
  <c r="E104" i="1"/>
  <c r="M104" i="1"/>
  <c r="I104" i="1"/>
  <c r="O104" i="1"/>
  <c r="F104" i="1"/>
  <c r="L104" i="1"/>
  <c r="D104" i="1"/>
  <c r="C104" i="1"/>
  <c r="J104" i="1"/>
  <c r="K104" i="1"/>
  <c r="P104" i="1" l="1"/>
  <c r="A106" i="1"/>
  <c r="B105" i="1"/>
  <c r="H105" i="1"/>
  <c r="E105" i="1"/>
  <c r="G105" i="1"/>
  <c r="N105" i="1"/>
  <c r="F105" i="1"/>
  <c r="I105" i="1"/>
  <c r="M105" i="1"/>
  <c r="O105" i="1"/>
  <c r="D105" i="1"/>
  <c r="C105" i="1"/>
  <c r="L105" i="1"/>
  <c r="J105" i="1"/>
  <c r="K105" i="1"/>
  <c r="P105" i="1" l="1"/>
  <c r="A107" i="1"/>
  <c r="B106" i="1"/>
  <c r="E106" i="1"/>
  <c r="H106" i="1"/>
  <c r="G106" i="1"/>
  <c r="I106" i="1"/>
  <c r="F106" i="1"/>
  <c r="O106" i="1"/>
  <c r="M106" i="1"/>
  <c r="N106" i="1"/>
  <c r="D106" i="1"/>
  <c r="C106" i="1"/>
  <c r="L106" i="1"/>
  <c r="J106" i="1"/>
  <c r="K106" i="1"/>
  <c r="A108" i="1" l="1"/>
  <c r="B107" i="1"/>
  <c r="H107" i="1"/>
  <c r="E107" i="1"/>
  <c r="G107" i="1"/>
  <c r="N107" i="1"/>
  <c r="F107" i="1"/>
  <c r="I107" i="1"/>
  <c r="O107" i="1"/>
  <c r="M107" i="1"/>
  <c r="C107" i="1"/>
  <c r="L107" i="1"/>
  <c r="D107" i="1"/>
  <c r="K107" i="1"/>
  <c r="J107" i="1"/>
  <c r="P106" i="1"/>
  <c r="P107" i="1" l="1"/>
  <c r="B108" i="1"/>
  <c r="A109" i="1"/>
  <c r="H108" i="1"/>
  <c r="E108" i="1"/>
  <c r="G108" i="1"/>
  <c r="N108" i="1"/>
  <c r="F108" i="1"/>
  <c r="I108" i="1"/>
  <c r="O108" i="1"/>
  <c r="M108" i="1"/>
  <c r="L108" i="1"/>
  <c r="D108" i="1"/>
  <c r="C108" i="1"/>
  <c r="K108" i="1"/>
  <c r="J108" i="1"/>
  <c r="A110" i="1" l="1"/>
  <c r="B109" i="1"/>
  <c r="G109" i="1"/>
  <c r="E109" i="1"/>
  <c r="H109" i="1"/>
  <c r="N109" i="1"/>
  <c r="O109" i="1"/>
  <c r="M109" i="1"/>
  <c r="F109" i="1"/>
  <c r="I109" i="1"/>
  <c r="D109" i="1"/>
  <c r="C109" i="1"/>
  <c r="L109" i="1"/>
  <c r="K109" i="1"/>
  <c r="J109" i="1"/>
  <c r="P108" i="1"/>
  <c r="P109" i="1" l="1"/>
  <c r="A111" i="1"/>
  <c r="B110" i="1"/>
  <c r="H110" i="1"/>
  <c r="N110" i="1"/>
  <c r="G110" i="1"/>
  <c r="E110" i="1"/>
  <c r="I110" i="1"/>
  <c r="F110" i="1"/>
  <c r="O110" i="1"/>
  <c r="M110" i="1"/>
  <c r="D110" i="1"/>
  <c r="C110" i="1"/>
  <c r="L110" i="1"/>
  <c r="K110" i="1"/>
  <c r="J110" i="1"/>
  <c r="P110" i="1" l="1"/>
  <c r="A112" i="1"/>
  <c r="B111" i="1"/>
  <c r="H111" i="1"/>
  <c r="E111" i="1"/>
  <c r="G111" i="1"/>
  <c r="O111" i="1"/>
  <c r="N111" i="1"/>
  <c r="I111" i="1"/>
  <c r="F111" i="1"/>
  <c r="M111" i="1"/>
  <c r="D111" i="1"/>
  <c r="C111" i="1"/>
  <c r="L111" i="1"/>
  <c r="J111" i="1"/>
  <c r="K111" i="1"/>
  <c r="P111" i="1" l="1"/>
  <c r="A113" i="1"/>
  <c r="B112" i="1"/>
  <c r="H112" i="1"/>
  <c r="G112" i="1"/>
  <c r="E112" i="1"/>
  <c r="N112" i="1"/>
  <c r="M112" i="1"/>
  <c r="I112" i="1"/>
  <c r="F112" i="1"/>
  <c r="O112" i="1"/>
  <c r="C112" i="1"/>
  <c r="L112" i="1"/>
  <c r="D112" i="1"/>
  <c r="K112" i="1"/>
  <c r="J112" i="1"/>
  <c r="P112" i="1" l="1"/>
  <c r="B113" i="1"/>
  <c r="A114" i="1"/>
  <c r="H113" i="1"/>
  <c r="G113" i="1"/>
  <c r="E113" i="1"/>
  <c r="N113" i="1"/>
  <c r="F113" i="1"/>
  <c r="I113" i="1"/>
  <c r="O113" i="1"/>
  <c r="M113" i="1"/>
  <c r="D113" i="1"/>
  <c r="C113" i="1"/>
  <c r="L113" i="1"/>
  <c r="J113" i="1"/>
  <c r="K113" i="1"/>
  <c r="A115" i="1" l="1"/>
  <c r="B114" i="1"/>
  <c r="G114" i="1"/>
  <c r="E114" i="1"/>
  <c r="H114" i="1"/>
  <c r="N114" i="1"/>
  <c r="F114" i="1"/>
  <c r="I114" i="1"/>
  <c r="O114" i="1"/>
  <c r="D114" i="1"/>
  <c r="M114" i="1"/>
  <c r="C114" i="1"/>
  <c r="L114" i="1"/>
  <c r="J114" i="1"/>
  <c r="K114" i="1"/>
  <c r="P113" i="1"/>
  <c r="P114" i="1" l="1"/>
  <c r="A116" i="1"/>
  <c r="B115" i="1"/>
  <c r="G115" i="1"/>
  <c r="H115" i="1"/>
  <c r="E115" i="1"/>
  <c r="I115" i="1"/>
  <c r="F115" i="1"/>
  <c r="O115" i="1"/>
  <c r="N115" i="1"/>
  <c r="M115" i="1"/>
  <c r="L115" i="1"/>
  <c r="D115" i="1"/>
  <c r="C115" i="1"/>
  <c r="J115" i="1"/>
  <c r="K115" i="1"/>
  <c r="P115" i="1" l="1"/>
  <c r="B116" i="1"/>
  <c r="A117" i="1"/>
  <c r="E116" i="1"/>
  <c r="G116" i="1"/>
  <c r="H116" i="1"/>
  <c r="I116" i="1"/>
  <c r="N116" i="1"/>
  <c r="F116" i="1"/>
  <c r="O116" i="1"/>
  <c r="M116" i="1"/>
  <c r="D116" i="1"/>
  <c r="L116" i="1"/>
  <c r="C116" i="1"/>
  <c r="J116" i="1"/>
  <c r="K116" i="1"/>
  <c r="A118" i="1" l="1"/>
  <c r="B117" i="1"/>
  <c r="G117" i="1"/>
  <c r="E117" i="1"/>
  <c r="H117" i="1"/>
  <c r="N117" i="1"/>
  <c r="F117" i="1"/>
  <c r="I117" i="1"/>
  <c r="M117" i="1"/>
  <c r="O117" i="1"/>
  <c r="L117" i="1"/>
  <c r="D117" i="1"/>
  <c r="C117" i="1"/>
  <c r="J117" i="1"/>
  <c r="K117" i="1"/>
  <c r="P116" i="1"/>
  <c r="P117" i="1" l="1"/>
  <c r="A119" i="1"/>
  <c r="B118" i="1"/>
  <c r="G118" i="1"/>
  <c r="H118" i="1"/>
  <c r="E118" i="1"/>
  <c r="F118" i="1"/>
  <c r="N118" i="1"/>
  <c r="I118" i="1"/>
  <c r="O118" i="1"/>
  <c r="L118" i="1"/>
  <c r="M118" i="1"/>
  <c r="D118" i="1"/>
  <c r="C118" i="1"/>
  <c r="J118" i="1"/>
  <c r="K118" i="1"/>
  <c r="P118" i="1" l="1"/>
  <c r="A120" i="1"/>
  <c r="B119" i="1"/>
  <c r="H119" i="1"/>
  <c r="E119" i="1"/>
  <c r="G119" i="1"/>
  <c r="N119" i="1"/>
  <c r="I119" i="1"/>
  <c r="F119" i="1"/>
  <c r="O119" i="1"/>
  <c r="M119" i="1"/>
  <c r="L119" i="1"/>
  <c r="D119" i="1"/>
  <c r="C119" i="1"/>
  <c r="J119" i="1"/>
  <c r="K119" i="1"/>
  <c r="P119" i="1" l="1"/>
  <c r="A121" i="1"/>
  <c r="B120" i="1"/>
  <c r="G120" i="1"/>
  <c r="H120" i="1"/>
  <c r="E120" i="1"/>
  <c r="N120" i="1"/>
  <c r="I120" i="1"/>
  <c r="O120" i="1"/>
  <c r="F120" i="1"/>
  <c r="D120" i="1"/>
  <c r="L120" i="1"/>
  <c r="M120" i="1"/>
  <c r="C120" i="1"/>
  <c r="K120" i="1"/>
  <c r="J120" i="1"/>
  <c r="P120" i="1" l="1"/>
  <c r="B121" i="1"/>
  <c r="A122" i="1"/>
  <c r="E121" i="1"/>
  <c r="H121" i="1"/>
  <c r="G121" i="1"/>
  <c r="I121" i="1"/>
  <c r="O121" i="1"/>
  <c r="N121" i="1"/>
  <c r="F121" i="1"/>
  <c r="C121" i="1"/>
  <c r="L121" i="1"/>
  <c r="M121" i="1"/>
  <c r="D121" i="1"/>
  <c r="J121" i="1"/>
  <c r="K121" i="1"/>
  <c r="P121" i="1" l="1"/>
  <c r="A123" i="1"/>
  <c r="B122" i="1"/>
  <c r="H122" i="1"/>
  <c r="G122" i="1"/>
  <c r="E122" i="1"/>
  <c r="N122" i="1"/>
  <c r="M122" i="1"/>
  <c r="F122" i="1"/>
  <c r="I122" i="1"/>
  <c r="O122" i="1"/>
  <c r="C122" i="1"/>
  <c r="L122" i="1"/>
  <c r="D122" i="1"/>
  <c r="K122" i="1"/>
  <c r="J122" i="1"/>
  <c r="P122" i="1" l="1"/>
  <c r="A124" i="1"/>
  <c r="B123" i="1"/>
  <c r="E123" i="1"/>
  <c r="G123" i="1"/>
  <c r="H123" i="1"/>
  <c r="N123" i="1"/>
  <c r="F123" i="1"/>
  <c r="O123" i="1"/>
  <c r="I123" i="1"/>
  <c r="M123" i="1"/>
  <c r="L123" i="1"/>
  <c r="D123" i="1"/>
  <c r="C123" i="1"/>
  <c r="J123" i="1"/>
  <c r="K123" i="1"/>
  <c r="P123" i="1" l="1"/>
  <c r="A125" i="1"/>
  <c r="B124" i="1"/>
  <c r="E124" i="1"/>
  <c r="N124" i="1"/>
  <c r="G124" i="1"/>
  <c r="H124" i="1"/>
  <c r="O124" i="1"/>
  <c r="I124" i="1"/>
  <c r="F124" i="1"/>
  <c r="D124" i="1"/>
  <c r="M124" i="1"/>
  <c r="C124" i="1"/>
  <c r="L124" i="1"/>
  <c r="J124" i="1"/>
  <c r="K124" i="1"/>
  <c r="P124" i="1" l="1"/>
  <c r="A126" i="1"/>
  <c r="B125" i="1"/>
  <c r="E125" i="1"/>
  <c r="G125" i="1"/>
  <c r="H125" i="1"/>
  <c r="N125" i="1"/>
  <c r="O125" i="1"/>
  <c r="F125" i="1"/>
  <c r="I125" i="1"/>
  <c r="D125" i="1"/>
  <c r="C125" i="1"/>
  <c r="M125" i="1"/>
  <c r="L125" i="1"/>
  <c r="K125" i="1"/>
  <c r="J125" i="1"/>
  <c r="P125" i="1" l="1"/>
  <c r="A127" i="1"/>
  <c r="B126" i="1"/>
  <c r="G126" i="1"/>
  <c r="H126" i="1"/>
  <c r="N126" i="1"/>
  <c r="E126" i="1"/>
  <c r="F126" i="1"/>
  <c r="O126" i="1"/>
  <c r="I126" i="1"/>
  <c r="D126" i="1"/>
  <c r="L126" i="1"/>
  <c r="C126" i="1"/>
  <c r="M126" i="1"/>
  <c r="J126" i="1"/>
  <c r="K126" i="1"/>
  <c r="A128" i="1" l="1"/>
  <c r="B127" i="1"/>
  <c r="E127" i="1"/>
  <c r="G127" i="1"/>
  <c r="H127" i="1"/>
  <c r="N127" i="1"/>
  <c r="F127" i="1"/>
  <c r="O127" i="1"/>
  <c r="I127" i="1"/>
  <c r="D127" i="1"/>
  <c r="C127" i="1"/>
  <c r="M127" i="1"/>
  <c r="L127" i="1"/>
  <c r="J127" i="1"/>
  <c r="K127" i="1"/>
  <c r="P126" i="1"/>
  <c r="P127" i="1" l="1"/>
  <c r="B128" i="1"/>
  <c r="H128" i="1"/>
  <c r="H24" i="1" s="1"/>
  <c r="G128" i="1"/>
  <c r="G24" i="1" s="1"/>
  <c r="E128" i="1"/>
  <c r="E24" i="1" s="1"/>
  <c r="I128" i="1"/>
  <c r="I24" i="1" s="1"/>
  <c r="N128" i="1"/>
  <c r="N24" i="1" s="1"/>
  <c r="O128" i="1"/>
  <c r="O24" i="1" s="1"/>
  <c r="F128" i="1"/>
  <c r="F24" i="1" s="1"/>
  <c r="M128" i="1"/>
  <c r="M24" i="1" s="1"/>
  <c r="D128" i="1"/>
  <c r="D24" i="1" s="1"/>
  <c r="C128" i="1"/>
  <c r="C24" i="1" s="1"/>
  <c r="L128" i="1"/>
  <c r="L24" i="1" s="1"/>
  <c r="K128" i="1"/>
  <c r="K24" i="1" s="1"/>
  <c r="J128" i="1"/>
  <c r="J24" i="1" s="1"/>
  <c r="P128" i="1" l="1"/>
  <c r="P24" i="1" s="1"/>
</calcChain>
</file>

<file path=xl/sharedStrings.xml><?xml version="1.0" encoding="utf-8"?>
<sst xmlns="http://schemas.openxmlformats.org/spreadsheetml/2006/main" count="29" uniqueCount="27">
  <si>
    <t>(approximated by 13 parallel reactions)</t>
  </si>
  <si>
    <t>Preexponential factor:</t>
  </si>
  <si>
    <t>s^-1</t>
  </si>
  <si>
    <t>Average activation energy:</t>
  </si>
  <si>
    <t>K^-1</t>
  </si>
  <si>
    <t>distribution (% of ave E):</t>
  </si>
  <si>
    <t>%   =</t>
  </si>
  <si>
    <t>Temperature:</t>
  </si>
  <si>
    <t>C</t>
  </si>
  <si>
    <t>K</t>
  </si>
  <si>
    <t>Time step:</t>
  </si>
  <si>
    <t>sec</t>
  </si>
  <si>
    <t>wt sum</t>
  </si>
  <si>
    <t>weights</t>
  </si>
  <si>
    <t>energies</t>
  </si>
  <si>
    <t>Calculation of reaction rate</t>
  </si>
  <si>
    <t>rate constants:</t>
  </si>
  <si>
    <t xml:space="preserve">      Time</t>
  </si>
  <si>
    <t>min</t>
  </si>
  <si>
    <t>sum</t>
  </si>
  <si>
    <t>Fraction reacted</t>
  </si>
  <si>
    <t xml:space="preserve">   Weighted fractions reacted</t>
  </si>
  <si>
    <t>Final time:</t>
  </si>
  <si>
    <t>s</t>
  </si>
  <si>
    <t>Gaussian weighting factors (0.5 sigma ranges):</t>
  </si>
  <si>
    <t>Calculation of isothermal fraction reacted for Gaussian Ea distribution</t>
  </si>
  <si>
    <t>kcal/mol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</si>
</sst>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0.00_)"/>
    <numFmt numFmtId="166" formatCode="0.00E+00_)"/>
    <numFmt numFmtId="167" formatCode="0.0"/>
  </numFmts>
  <fonts count="7" x14ac:knownFonts="1">
    <font>
      <sz val="10"/>
      <name val="Courier"/>
    </font>
    <font>
      <b/>
      <sz val="10"/>
      <color indexed="12"/>
      <name val="Courier"/>
      <family val="3"/>
    </font>
    <font>
      <sz val="10"/>
      <name val="Courier"/>
      <family val="3"/>
    </font>
    <font>
      <sz val="10"/>
      <color rgb="FFFF0000"/>
      <name val="Courier"/>
      <family val="3"/>
    </font>
    <font>
      <b/>
      <sz val="10"/>
      <color rgb="FFFF0000"/>
      <name val="Courier"/>
      <family val="3"/>
    </font>
    <font>
      <b/>
      <sz val="10"/>
      <color rgb="FF0000CC"/>
      <name val="Courier"/>
      <family val="3"/>
    </font>
    <font>
      <sz val="10"/>
      <color theme="1"/>
      <name val="Courier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right"/>
    </xf>
    <xf numFmtId="0" fontId="0" fillId="0" borderId="0" xfId="0" applyProtection="1"/>
    <xf numFmtId="2" fontId="0" fillId="0" borderId="0" xfId="0" applyNumberFormat="1" applyProtection="1"/>
    <xf numFmtId="11" fontId="1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left"/>
    </xf>
    <xf numFmtId="167" fontId="6" fillId="0" borderId="0" xfId="0" applyNumberFormat="1" applyFont="1" applyProtection="1"/>
    <xf numFmtId="0" fontId="5" fillId="0" borderId="0" xfId="0" applyFont="1" applyProtection="1">
      <protection locked="0"/>
    </xf>
    <xf numFmtId="164" fontId="0" fillId="0" borderId="0" xfId="0" applyNumberFormat="1" applyProtection="1"/>
    <xf numFmtId="11" fontId="0" fillId="0" borderId="0" xfId="0" applyNumberFormat="1" applyProtection="1"/>
    <xf numFmtId="11" fontId="3" fillId="0" borderId="0" xfId="0" applyNumberFormat="1" applyFont="1" applyProtection="1"/>
    <xf numFmtId="11" fontId="4" fillId="0" borderId="0" xfId="0" applyNumberFormat="1" applyFont="1" applyProtection="1"/>
    <xf numFmtId="165" fontId="0" fillId="0" borderId="0" xfId="0" applyNumberFormat="1" applyProtection="1"/>
    <xf numFmtId="166" fontId="0" fillId="0" borderId="0" xfId="0" applyNumberFormat="1" applyProtection="1"/>
    <xf numFmtId="0" fontId="2" fillId="0" borderId="0" xfId="0" applyFont="1" applyProtection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Q128"/>
  <sheetViews>
    <sheetView showGridLines="0" tabSelected="1" workbookViewId="0">
      <selection activeCell="D4" sqref="D4"/>
    </sheetView>
  </sheetViews>
  <sheetFormatPr defaultColWidth="9.6640625" defaultRowHeight="12" x14ac:dyDescent="0.2"/>
  <cols>
    <col min="1" max="2" width="9.6640625" style="3"/>
    <col min="3" max="16" width="11.21875" style="3" customWidth="1"/>
  </cols>
  <sheetData>
    <row r="1" spans="1:16" x14ac:dyDescent="0.2">
      <c r="A1" s="7" t="s">
        <v>25</v>
      </c>
    </row>
    <row r="2" spans="1:16" x14ac:dyDescent="0.2">
      <c r="A2" s="1" t="s">
        <v>0</v>
      </c>
    </row>
    <row r="4" spans="1:16" x14ac:dyDescent="0.2">
      <c r="A4" s="1" t="s">
        <v>1</v>
      </c>
      <c r="D4" s="5">
        <v>1000000000000</v>
      </c>
      <c r="E4" s="1" t="s">
        <v>2</v>
      </c>
    </row>
    <row r="5" spans="1:16" x14ac:dyDescent="0.2">
      <c r="D5" s="6"/>
    </row>
    <row r="6" spans="1:16" x14ac:dyDescent="0.2">
      <c r="A6" s="1" t="s">
        <v>3</v>
      </c>
      <c r="D6" s="9">
        <v>45</v>
      </c>
      <c r="E6" s="3" t="s">
        <v>26</v>
      </c>
      <c r="F6" s="8">
        <f>D6*1000/1.987</f>
        <v>22647.206844489177</v>
      </c>
      <c r="G6" s="1" t="s">
        <v>4</v>
      </c>
    </row>
    <row r="7" spans="1:16" x14ac:dyDescent="0.2">
      <c r="D7" s="6"/>
    </row>
    <row r="8" spans="1:16" x14ac:dyDescent="0.2">
      <c r="A8" s="1" t="s">
        <v>5</v>
      </c>
      <c r="D8" s="6">
        <v>6</v>
      </c>
      <c r="E8" s="1" t="s">
        <v>6</v>
      </c>
      <c r="F8" s="4">
        <f>D8*F6/100</f>
        <v>1358.8324106693506</v>
      </c>
      <c r="G8" s="1" t="s">
        <v>4</v>
      </c>
    </row>
    <row r="10" spans="1:16" x14ac:dyDescent="0.2">
      <c r="A10" s="1" t="s">
        <v>7</v>
      </c>
      <c r="C10" s="6">
        <v>430</v>
      </c>
      <c r="D10" s="1" t="s">
        <v>8</v>
      </c>
      <c r="E10" s="3">
        <f>C10+273.16</f>
        <v>703.16000000000008</v>
      </c>
      <c r="F10" s="1" t="s">
        <v>9</v>
      </c>
    </row>
    <row r="11" spans="1:16" x14ac:dyDescent="0.2">
      <c r="C11" s="6"/>
    </row>
    <row r="12" spans="1:16" x14ac:dyDescent="0.2">
      <c r="A12" s="7" t="s">
        <v>22</v>
      </c>
      <c r="C12" s="6">
        <v>6</v>
      </c>
      <c r="D12" s="7" t="s">
        <v>18</v>
      </c>
      <c r="E12" s="16" t="s">
        <v>10</v>
      </c>
      <c r="F12" s="3">
        <f>C12*60/100</f>
        <v>3.6</v>
      </c>
      <c r="G12" s="16" t="s">
        <v>23</v>
      </c>
    </row>
    <row r="14" spans="1:16" x14ac:dyDescent="0.2">
      <c r="A14" s="7" t="s">
        <v>24</v>
      </c>
    </row>
    <row r="15" spans="1:16" x14ac:dyDescent="0.2">
      <c r="P15" s="2" t="s">
        <v>12</v>
      </c>
    </row>
    <row r="16" spans="1:16" x14ac:dyDescent="0.2">
      <c r="B16" s="1" t="s">
        <v>13</v>
      </c>
      <c r="C16" s="3">
        <f>0.5-0.4969</f>
        <v>3.0999999999999917E-3</v>
      </c>
      <c r="D16" s="3">
        <f>0.497-0.4879</f>
        <v>9.099999999999997E-3</v>
      </c>
      <c r="E16" s="3">
        <f>0.4878-0.4599</f>
        <v>2.7900000000000036E-2</v>
      </c>
      <c r="F16" s="3">
        <f>0.4599-0.3944</f>
        <v>6.5500000000000003E-2</v>
      </c>
      <c r="G16" s="3">
        <f>0.3944-0.2734</f>
        <v>0.121</v>
      </c>
      <c r="H16" s="3">
        <f>0.2734-0.0987</f>
        <v>0.17469999999999997</v>
      </c>
      <c r="I16" s="3">
        <f>2*0.0987</f>
        <v>0.19739999999999999</v>
      </c>
      <c r="J16" s="3">
        <f>0.2734-0.0987</f>
        <v>0.17469999999999997</v>
      </c>
      <c r="K16" s="3">
        <f>0.3944-0.2734</f>
        <v>0.121</v>
      </c>
      <c r="L16" s="3">
        <f>0.4599-0.3944</f>
        <v>6.5500000000000003E-2</v>
      </c>
      <c r="M16" s="3">
        <f>0.4878-0.4599</f>
        <v>2.7900000000000036E-2</v>
      </c>
      <c r="N16" s="3">
        <f>0.497-0.4879</f>
        <v>9.099999999999997E-3</v>
      </c>
      <c r="O16" s="3">
        <f>0.5-0.4969</f>
        <v>3.0999999999999917E-3</v>
      </c>
      <c r="P16" s="3">
        <f>SUM(C16:O16)</f>
        <v>1</v>
      </c>
    </row>
    <row r="18" spans="1:17" x14ac:dyDescent="0.2">
      <c r="B18" s="1" t="s">
        <v>14</v>
      </c>
      <c r="C18" s="10">
        <f>$F6-3*$F8</f>
        <v>18570.709612481125</v>
      </c>
      <c r="D18" s="10">
        <f>$F6-2.5*$F8</f>
        <v>19250.125817815802</v>
      </c>
      <c r="E18" s="10">
        <f>$F6-2*$F8</f>
        <v>19929.542023150476</v>
      </c>
      <c r="F18" s="10">
        <f>$F6-1.5*$F8</f>
        <v>20608.958228485153</v>
      </c>
      <c r="G18" s="10">
        <f>$F6-1*$F8</f>
        <v>21288.374433819827</v>
      </c>
      <c r="H18" s="10">
        <f>$F6-0.5*$F8</f>
        <v>21967.790639154504</v>
      </c>
      <c r="I18" s="10">
        <f>$F6-0*$F8</f>
        <v>22647.206844489177</v>
      </c>
      <c r="J18" s="10">
        <f>$F6+0.5*$F8</f>
        <v>23326.623049823851</v>
      </c>
      <c r="K18" s="10">
        <f>$F6+1*$F8</f>
        <v>24006.039255158528</v>
      </c>
      <c r="L18" s="10">
        <f>$F6+1.5*$F8</f>
        <v>24685.455460493202</v>
      </c>
      <c r="M18" s="10">
        <f>$F6+2*$F8</f>
        <v>25364.871665827879</v>
      </c>
      <c r="N18" s="10">
        <f>$F6+2.5*$F8</f>
        <v>26044.287871162553</v>
      </c>
      <c r="O18" s="10">
        <f>$F6+3*$F8</f>
        <v>26723.70407649723</v>
      </c>
    </row>
    <row r="20" spans="1:17" x14ac:dyDescent="0.2">
      <c r="A20" s="1" t="s">
        <v>15</v>
      </c>
    </row>
    <row r="22" spans="1:17" x14ac:dyDescent="0.2">
      <c r="A22" s="1" t="s">
        <v>16</v>
      </c>
      <c r="C22" s="11">
        <f t="shared" ref="C22:O22" si="0">$D$4*EXP(-C18/$E$10)</f>
        <v>3.3894235806054733</v>
      </c>
      <c r="D22" s="11">
        <f t="shared" si="0"/>
        <v>1.2897225829479704</v>
      </c>
      <c r="E22" s="11">
        <f t="shared" si="0"/>
        <v>0.49075729291670761</v>
      </c>
      <c r="F22" s="11">
        <f t="shared" si="0"/>
        <v>0.1867399421668105</v>
      </c>
      <c r="G22" s="11">
        <f t="shared" si="0"/>
        <v>7.1057132525145172E-2</v>
      </c>
      <c r="H22" s="11">
        <f t="shared" si="0"/>
        <v>2.703822237550951E-2</v>
      </c>
      <c r="I22" s="11">
        <f t="shared" si="0"/>
        <v>1.0288417830100368E-2</v>
      </c>
      <c r="J22" s="11">
        <f t="shared" si="0"/>
        <v>3.9148853788037574E-3</v>
      </c>
      <c r="K22" s="11">
        <f t="shared" si="0"/>
        <v>1.4896680696940478E-3</v>
      </c>
      <c r="L22" s="11">
        <f t="shared" si="0"/>
        <v>5.6683931792252573E-4</v>
      </c>
      <c r="M22" s="11">
        <f t="shared" si="0"/>
        <v>2.156902056770708E-4</v>
      </c>
      <c r="N22" s="11">
        <f t="shared" si="0"/>
        <v>8.2073108470177879E-5</v>
      </c>
      <c r="O22" s="11">
        <f t="shared" si="0"/>
        <v>3.1229953686643744E-5</v>
      </c>
    </row>
    <row r="23" spans="1:17" x14ac:dyDescent="0.2">
      <c r="A23" s="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7" x14ac:dyDescent="0.2">
      <c r="A24" s="7" t="s">
        <v>20</v>
      </c>
      <c r="C24" s="12">
        <f>1-MIN(C28:C128)/C16</f>
        <v>1</v>
      </c>
      <c r="D24" s="12">
        <f t="shared" ref="D24:P24" si="1">1-MIN(D28:D128)/D16</f>
        <v>1</v>
      </c>
      <c r="E24" s="12">
        <f t="shared" si="1"/>
        <v>1</v>
      </c>
      <c r="F24" s="12">
        <f t="shared" si="1"/>
        <v>1</v>
      </c>
      <c r="G24" s="12">
        <f t="shared" si="1"/>
        <v>0.99999999999222855</v>
      </c>
      <c r="H24" s="12">
        <f t="shared" si="1"/>
        <v>0.99994075090516921</v>
      </c>
      <c r="I24" s="12">
        <f t="shared" si="1"/>
        <v>0.97537099384937409</v>
      </c>
      <c r="J24" s="12">
        <f t="shared" si="1"/>
        <v>0.75570010642949459</v>
      </c>
      <c r="K24" s="12">
        <f t="shared" si="1"/>
        <v>0.41508018240809186</v>
      </c>
      <c r="L24" s="12">
        <f t="shared" si="1"/>
        <v>0.18458831185449964</v>
      </c>
      <c r="M24" s="12">
        <f t="shared" si="1"/>
        <v>7.4710367296064173E-2</v>
      </c>
      <c r="N24" s="12">
        <f t="shared" si="1"/>
        <v>2.9114093912431471E-2</v>
      </c>
      <c r="O24" s="12">
        <f t="shared" si="1"/>
        <v>1.1179819422806547E-2</v>
      </c>
      <c r="P24" s="13">
        <f t="shared" si="1"/>
        <v>0.79054794340151469</v>
      </c>
    </row>
    <row r="26" spans="1:17" x14ac:dyDescent="0.2">
      <c r="A26" s="1" t="s">
        <v>17</v>
      </c>
      <c r="C26" s="7" t="s">
        <v>21</v>
      </c>
    </row>
    <row r="27" spans="1:17" x14ac:dyDescent="0.2">
      <c r="A27" s="2" t="s">
        <v>11</v>
      </c>
      <c r="B27" s="2" t="s">
        <v>18</v>
      </c>
      <c r="P27" s="2" t="s">
        <v>19</v>
      </c>
      <c r="Q27" s="2"/>
    </row>
    <row r="28" spans="1:17" x14ac:dyDescent="0.2">
      <c r="A28" s="3">
        <v>0</v>
      </c>
      <c r="B28" s="14">
        <f t="shared" ref="B28:B68" si="2">A28/60</f>
        <v>0</v>
      </c>
      <c r="C28" s="15">
        <f t="shared" ref="C28:C59" si="3">C$16*EXP(-$A28*C$22)</f>
        <v>3.0999999999999917E-3</v>
      </c>
      <c r="D28" s="15">
        <f t="shared" ref="D28:O28" si="4">D$16*EXP(-$A28*D$22)</f>
        <v>9.099999999999997E-3</v>
      </c>
      <c r="E28" s="15">
        <f t="shared" si="4"/>
        <v>2.7900000000000036E-2</v>
      </c>
      <c r="F28" s="15">
        <f t="shared" si="4"/>
        <v>6.5500000000000003E-2</v>
      </c>
      <c r="G28" s="15">
        <f t="shared" si="4"/>
        <v>0.121</v>
      </c>
      <c r="H28" s="15">
        <f t="shared" si="4"/>
        <v>0.17469999999999997</v>
      </c>
      <c r="I28" s="15">
        <f t="shared" si="4"/>
        <v>0.19739999999999999</v>
      </c>
      <c r="J28" s="15">
        <f t="shared" si="4"/>
        <v>0.17469999999999997</v>
      </c>
      <c r="K28" s="15">
        <f t="shared" si="4"/>
        <v>0.121</v>
      </c>
      <c r="L28" s="15">
        <f t="shared" si="4"/>
        <v>6.5500000000000003E-2</v>
      </c>
      <c r="M28" s="15">
        <f t="shared" si="4"/>
        <v>2.7900000000000036E-2</v>
      </c>
      <c r="N28" s="15">
        <f t="shared" si="4"/>
        <v>9.099999999999997E-3</v>
      </c>
      <c r="O28" s="15">
        <f t="shared" si="4"/>
        <v>3.0999999999999917E-3</v>
      </c>
      <c r="P28" s="15">
        <f t="shared" ref="P28:P68" si="5">SUM(C28:O28)</f>
        <v>1</v>
      </c>
      <c r="Q28" s="3"/>
    </row>
    <row r="29" spans="1:17" x14ac:dyDescent="0.2">
      <c r="A29" s="3">
        <f>A28+$F$12</f>
        <v>3.6</v>
      </c>
      <c r="B29" s="14">
        <f t="shared" si="2"/>
        <v>6.0000000000000005E-2</v>
      </c>
      <c r="C29" s="15">
        <f t="shared" si="3"/>
        <v>1.5564423722490621E-8</v>
      </c>
      <c r="D29" s="15">
        <f t="shared" ref="D29:O38" si="6">D$16*EXP(-$A29*D$22)</f>
        <v>8.7621674566200784E-5</v>
      </c>
      <c r="E29" s="15">
        <f t="shared" si="6"/>
        <v>4.7678736714353211E-3</v>
      </c>
      <c r="F29" s="15">
        <f t="shared" si="6"/>
        <v>3.3441122352987282E-2</v>
      </c>
      <c r="G29" s="15">
        <f t="shared" si="6"/>
        <v>9.3689382448440328E-2</v>
      </c>
      <c r="H29" s="15">
        <f t="shared" si="6"/>
        <v>0.15849651672670395</v>
      </c>
      <c r="I29" s="15">
        <f t="shared" si="6"/>
        <v>0.19022238266437708</v>
      </c>
      <c r="J29" s="15">
        <f t="shared" si="6"/>
        <v>0.17225511932584162</v>
      </c>
      <c r="K29" s="15">
        <f t="shared" si="6"/>
        <v>0.12035283744317034</v>
      </c>
      <c r="L29" s="15">
        <f t="shared" si="6"/>
        <v>6.536647557158104E-2</v>
      </c>
      <c r="M29" s="15">
        <f t="shared" si="6"/>
        <v>2.7878344484418588E-2</v>
      </c>
      <c r="N29" s="15">
        <f t="shared" si="6"/>
        <v>9.0973116821355584E-3</v>
      </c>
      <c r="O29" s="15">
        <f t="shared" si="6"/>
        <v>3.0996514933081419E-3</v>
      </c>
      <c r="P29" s="15">
        <f t="shared" si="5"/>
        <v>0.87875465510338924</v>
      </c>
      <c r="Q29" s="3"/>
    </row>
    <row r="30" spans="1:17" x14ac:dyDescent="0.2">
      <c r="A30" s="3">
        <f t="shared" ref="A30:A93" si="7">A29+$F$12</f>
        <v>7.2</v>
      </c>
      <c r="B30" s="14">
        <f t="shared" si="2"/>
        <v>0.12000000000000001</v>
      </c>
      <c r="C30" s="15">
        <f t="shared" si="3"/>
        <v>7.8145576068783712E-14</v>
      </c>
      <c r="D30" s="15">
        <f t="shared" si="6"/>
        <v>8.4368767624013188E-7</v>
      </c>
      <c r="E30" s="15">
        <f t="shared" si="6"/>
        <v>8.1478922389842661E-4</v>
      </c>
      <c r="F30" s="15">
        <f t="shared" si="6"/>
        <v>1.7073414721030009E-2</v>
      </c>
      <c r="G30" s="15">
        <f t="shared" si="6"/>
        <v>7.2542978376612569E-2</v>
      </c>
      <c r="H30" s="15">
        <f t="shared" si="6"/>
        <v>0.14379591193187377</v>
      </c>
      <c r="I30" s="15">
        <f t="shared" si="6"/>
        <v>0.18330574907047978</v>
      </c>
      <c r="J30" s="15">
        <f t="shared" si="6"/>
        <v>0.16984445411539748</v>
      </c>
      <c r="K30" s="15">
        <f t="shared" si="6"/>
        <v>0.11970913620348915</v>
      </c>
      <c r="L30" s="15">
        <f t="shared" si="6"/>
        <v>6.5233223338169471E-2</v>
      </c>
      <c r="M30" s="15">
        <f t="shared" si="6"/>
        <v>2.7856705777487861E-2</v>
      </c>
      <c r="N30" s="15">
        <f t="shared" si="6"/>
        <v>9.0946241584527604E-3</v>
      </c>
      <c r="O30" s="15">
        <f t="shared" si="6"/>
        <v>3.0993030257959421E-3</v>
      </c>
      <c r="P30" s="15">
        <f t="shared" si="5"/>
        <v>0.81237113363044167</v>
      </c>
      <c r="Q30" s="3"/>
    </row>
    <row r="31" spans="1:17" x14ac:dyDescent="0.2">
      <c r="A31" s="3">
        <f t="shared" si="7"/>
        <v>10.8</v>
      </c>
      <c r="B31" s="14">
        <f t="shared" si="2"/>
        <v>0.18000000000000002</v>
      </c>
      <c r="C31" s="15">
        <f t="shared" si="3"/>
        <v>3.9235188966860514E-19</v>
      </c>
      <c r="D31" s="15">
        <f t="shared" si="6"/>
        <v>8.1236623080249493E-9</v>
      </c>
      <c r="E31" s="15">
        <f t="shared" si="6"/>
        <v>1.3924057664496496E-4</v>
      </c>
      <c r="F31" s="15">
        <f t="shared" si="6"/>
        <v>8.7168572621260879E-3</v>
      </c>
      <c r="G31" s="15">
        <f t="shared" si="6"/>
        <v>5.6169478058474324E-2</v>
      </c>
      <c r="H31" s="15">
        <f t="shared" si="6"/>
        <v>0.13045879313532846</v>
      </c>
      <c r="I31" s="15">
        <f t="shared" si="6"/>
        <v>0.17664060964673295</v>
      </c>
      <c r="J31" s="15">
        <f t="shared" si="6"/>
        <v>0.16746752553222796</v>
      </c>
      <c r="K31" s="15">
        <f t="shared" si="6"/>
        <v>0.11906887776827164</v>
      </c>
      <c r="L31" s="15">
        <f t="shared" si="6"/>
        <v>6.5100242744884657E-2</v>
      </c>
      <c r="M31" s="15">
        <f t="shared" si="6"/>
        <v>2.7835083866161261E-2</v>
      </c>
      <c r="N31" s="15">
        <f t="shared" si="6"/>
        <v>9.0919374287169886E-3</v>
      </c>
      <c r="O31" s="15">
        <f t="shared" si="6"/>
        <v>3.0989545974589873E-3</v>
      </c>
      <c r="P31" s="15">
        <f t="shared" si="5"/>
        <v>0.76378760874069074</v>
      </c>
      <c r="Q31" s="3"/>
    </row>
    <row r="32" spans="1:17" x14ac:dyDescent="0.2">
      <c r="A32" s="3">
        <f t="shared" si="7"/>
        <v>14.4</v>
      </c>
      <c r="B32" s="14">
        <f t="shared" si="2"/>
        <v>0.24000000000000002</v>
      </c>
      <c r="C32" s="15">
        <f t="shared" si="3"/>
        <v>1.9699132448780893E-24</v>
      </c>
      <c r="D32" s="15">
        <f t="shared" si="6"/>
        <v>7.8220757696645482E-11</v>
      </c>
      <c r="E32" s="15">
        <f t="shared" si="6"/>
        <v>2.3795035103261632E-5</v>
      </c>
      <c r="F32" s="15">
        <f t="shared" si="6"/>
        <v>4.450404431088309E-3</v>
      </c>
      <c r="G32" s="15">
        <f t="shared" si="6"/>
        <v>4.349160092355106E-2</v>
      </c>
      <c r="H32" s="15">
        <f t="shared" si="6"/>
        <v>0.11835869655591985</v>
      </c>
      <c r="I32" s="15">
        <f t="shared" si="6"/>
        <v>0.17021781986975529</v>
      </c>
      <c r="J32" s="15">
        <f t="shared" si="6"/>
        <v>0.1651238614410839</v>
      </c>
      <c r="K32" s="15">
        <f t="shared" si="6"/>
        <v>0.11843204372384725</v>
      </c>
      <c r="L32" s="15">
        <f t="shared" si="6"/>
        <v>6.4967533237977063E-2</v>
      </c>
      <c r="M32" s="15">
        <f t="shared" si="6"/>
        <v>2.7813478737402319E-2</v>
      </c>
      <c r="N32" s="15">
        <f t="shared" si="6"/>
        <v>9.0892514926936927E-3</v>
      </c>
      <c r="O32" s="15">
        <f t="shared" si="6"/>
        <v>3.0986062082928732E-3</v>
      </c>
      <c r="P32" s="15">
        <f t="shared" si="5"/>
        <v>0.72506709173493578</v>
      </c>
      <c r="Q32" s="3"/>
    </row>
    <row r="33" spans="1:17" x14ac:dyDescent="0.2">
      <c r="A33" s="3">
        <f t="shared" si="7"/>
        <v>18</v>
      </c>
      <c r="B33" s="14">
        <f t="shared" si="2"/>
        <v>0.3</v>
      </c>
      <c r="C33" s="15">
        <f t="shared" si="3"/>
        <v>9.8905046580093867E-30</v>
      </c>
      <c r="D33" s="15">
        <f t="shared" si="6"/>
        <v>7.531685467271572E-13</v>
      </c>
      <c r="E33" s="15">
        <f t="shared" si="6"/>
        <v>4.0663699419254562E-6</v>
      </c>
      <c r="F33" s="15">
        <f t="shared" si="6"/>
        <v>2.2721605969511587E-3</v>
      </c>
      <c r="G33" s="15">
        <f t="shared" si="6"/>
        <v>3.3675216795219148E-2</v>
      </c>
      <c r="H33" s="15">
        <f t="shared" si="6"/>
        <v>0.10738088797038485</v>
      </c>
      <c r="I33" s="15">
        <f t="shared" si="6"/>
        <v>0.16402856771813878</v>
      </c>
      <c r="J33" s="15">
        <f t="shared" si="6"/>
        <v>0.16281299631412507</v>
      </c>
      <c r="K33" s="15">
        <f t="shared" si="6"/>
        <v>0.11779861575503001</v>
      </c>
      <c r="L33" s="15">
        <f t="shared" si="6"/>
        <v>6.483509426482606E-2</v>
      </c>
      <c r="M33" s="15">
        <f t="shared" si="6"/>
        <v>2.7791890378184681E-2</v>
      </c>
      <c r="N33" s="15">
        <f t="shared" si="6"/>
        <v>9.0865663501483972E-3</v>
      </c>
      <c r="O33" s="15">
        <f t="shared" si="6"/>
        <v>3.098257858293197E-3</v>
      </c>
      <c r="P33" s="15">
        <f t="shared" si="5"/>
        <v>0.69278432037199633</v>
      </c>
      <c r="Q33" s="3"/>
    </row>
    <row r="34" spans="1:17" x14ac:dyDescent="0.2">
      <c r="A34" s="3">
        <f t="shared" si="7"/>
        <v>21.6</v>
      </c>
      <c r="B34" s="14">
        <f t="shared" si="2"/>
        <v>0.36000000000000004</v>
      </c>
      <c r="C34" s="15">
        <f t="shared" si="3"/>
        <v>4.9658066234363131E-35</v>
      </c>
      <c r="D34" s="15">
        <f t="shared" si="6"/>
        <v>7.252075746684095E-15</v>
      </c>
      <c r="E34" s="15">
        <f t="shared" si="6"/>
        <v>6.949081786531303E-7</v>
      </c>
      <c r="F34" s="15">
        <f t="shared" si="6"/>
        <v>1.1600549698974096E-3</v>
      </c>
      <c r="G34" s="15">
        <f t="shared" si="6"/>
        <v>2.6074465002987011E-2</v>
      </c>
      <c r="H34" s="15">
        <f t="shared" si="6"/>
        <v>9.7421274792938897E-2</v>
      </c>
      <c r="I34" s="15">
        <f t="shared" si="6"/>
        <v>0.15806436158241888</v>
      </c>
      <c r="J34" s="15">
        <f t="shared" si="6"/>
        <v>0.16053447113845123</v>
      </c>
      <c r="K34" s="15">
        <f t="shared" si="6"/>
        <v>0.11716857564459185</v>
      </c>
      <c r="L34" s="15">
        <f t="shared" si="6"/>
        <v>6.4702925273937492E-2</v>
      </c>
      <c r="M34" s="15">
        <f t="shared" si="6"/>
        <v>2.7770318775492114E-2</v>
      </c>
      <c r="N34" s="15">
        <f t="shared" si="6"/>
        <v>9.0838820008466922E-3</v>
      </c>
      <c r="O34" s="15">
        <f t="shared" si="6"/>
        <v>3.0979095474555547E-3</v>
      </c>
      <c r="P34" s="15">
        <f t="shared" si="5"/>
        <v>0.66507893363720294</v>
      </c>
      <c r="Q34" s="3"/>
    </row>
    <row r="35" spans="1:17" x14ac:dyDescent="0.2">
      <c r="A35" s="3">
        <f t="shared" si="7"/>
        <v>25.200000000000003</v>
      </c>
      <c r="B35" s="14">
        <f t="shared" si="2"/>
        <v>0.42000000000000004</v>
      </c>
      <c r="C35" s="15">
        <f t="shared" si="3"/>
        <v>2.4932231745520277E-40</v>
      </c>
      <c r="D35" s="15">
        <f t="shared" si="6"/>
        <v>6.9828463846745949E-17</v>
      </c>
      <c r="E35" s="15">
        <f t="shared" si="6"/>
        <v>1.1875392147187537E-7</v>
      </c>
      <c r="F35" s="15">
        <f t="shared" si="6"/>
        <v>5.9226778907679734E-4</v>
      </c>
      <c r="G35" s="15">
        <f t="shared" si="6"/>
        <v>2.018926052730019E-2</v>
      </c>
      <c r="H35" s="15">
        <f t="shared" si="6"/>
        <v>8.8385419059850395E-2</v>
      </c>
      <c r="I35" s="15">
        <f t="shared" si="6"/>
        <v>0.15231701861464714</v>
      </c>
      <c r="J35" s="15">
        <f t="shared" si="6"/>
        <v>0.15828783332492727</v>
      </c>
      <c r="K35" s="15">
        <f t="shared" si="6"/>
        <v>0.1165419052727386</v>
      </c>
      <c r="L35" s="15">
        <f t="shared" si="6"/>
        <v>6.4571025714941499E-2</v>
      </c>
      <c r="M35" s="15">
        <f t="shared" si="6"/>
        <v>2.7748763916318479E-2</v>
      </c>
      <c r="N35" s="15">
        <f t="shared" si="6"/>
        <v>9.0811984445542376E-3</v>
      </c>
      <c r="O35" s="15">
        <f t="shared" si="6"/>
        <v>3.0975612757755439E-3</v>
      </c>
      <c r="P35" s="15">
        <f t="shared" si="5"/>
        <v>0.64081237269405178</v>
      </c>
      <c r="Q35" s="3"/>
    </row>
    <row r="36" spans="1:17" x14ac:dyDescent="0.2">
      <c r="A36" s="3">
        <f t="shared" si="7"/>
        <v>28.800000000000004</v>
      </c>
      <c r="B36" s="14">
        <f t="shared" si="2"/>
        <v>0.48000000000000009</v>
      </c>
      <c r="C36" s="15">
        <f t="shared" si="3"/>
        <v>1.2517929652729286E-45</v>
      </c>
      <c r="D36" s="15">
        <f t="shared" si="6"/>
        <v>6.7236120160849741E-19</v>
      </c>
      <c r="E36" s="15">
        <f t="shared" si="6"/>
        <v>2.0294039267578908E-8</v>
      </c>
      <c r="F36" s="15">
        <f t="shared" si="6"/>
        <v>3.0238320000382365E-4</v>
      </c>
      <c r="G36" s="15">
        <f t="shared" si="6"/>
        <v>1.5632391329697751E-2</v>
      </c>
      <c r="H36" s="15">
        <f t="shared" si="6"/>
        <v>8.0187641960024703E-2</v>
      </c>
      <c r="I36" s="15">
        <f t="shared" si="6"/>
        <v>0.14677865350158287</v>
      </c>
      <c r="J36" s="15">
        <f t="shared" si="6"/>
        <v>0.15607263661828438</v>
      </c>
      <c r="K36" s="15">
        <f t="shared" si="6"/>
        <v>0.11591858661658898</v>
      </c>
      <c r="L36" s="15">
        <f t="shared" si="6"/>
        <v>6.4439395038590142E-2</v>
      </c>
      <c r="M36" s="15">
        <f t="shared" si="6"/>
        <v>2.7727225787667738E-2</v>
      </c>
      <c r="N36" s="15">
        <f t="shared" si="6"/>
        <v>9.078515681036764E-3</v>
      </c>
      <c r="O36" s="15">
        <f t="shared" si="6"/>
        <v>3.0972130432487619E-3</v>
      </c>
      <c r="P36" s="15">
        <f t="shared" si="5"/>
        <v>0.61923466307076513</v>
      </c>
      <c r="Q36" s="3"/>
    </row>
    <row r="37" spans="1:17" x14ac:dyDescent="0.2">
      <c r="A37" s="3">
        <f t="shared" si="7"/>
        <v>32.400000000000006</v>
      </c>
      <c r="B37" s="14">
        <f t="shared" si="2"/>
        <v>0.54000000000000015</v>
      </c>
      <c r="C37" s="15">
        <f t="shared" si="3"/>
        <v>6.2849793949486341E-51</v>
      </c>
      <c r="D37" s="15">
        <f t="shared" si="6"/>
        <v>6.4740015822285035E-21</v>
      </c>
      <c r="E37" s="15">
        <f t="shared" si="6"/>
        <v>3.4680794089951215E-9</v>
      </c>
      <c r="F37" s="15">
        <f t="shared" si="6"/>
        <v>1.5438219219565929E-4</v>
      </c>
      <c r="G37" s="15">
        <f t="shared" si="6"/>
        <v>1.2104042065055663E-2</v>
      </c>
      <c r="H37" s="15">
        <f t="shared" si="6"/>
        <v>7.2750211420675462E-2</v>
      </c>
      <c r="I37" s="15">
        <f t="shared" si="6"/>
        <v>0.14144166764609983</v>
      </c>
      <c r="J37" s="15">
        <f t="shared" si="6"/>
        <v>0.15388844100847909</v>
      </c>
      <c r="K37" s="15">
        <f t="shared" si="6"/>
        <v>0.11529860174965617</v>
      </c>
      <c r="L37" s="15">
        <f t="shared" si="6"/>
        <v>6.4308032696755155E-2</v>
      </c>
      <c r="M37" s="15">
        <f t="shared" si="6"/>
        <v>2.7705704376553935E-2</v>
      </c>
      <c r="N37" s="15">
        <f t="shared" si="6"/>
        <v>9.0758337100600682E-3</v>
      </c>
      <c r="O37" s="15">
        <f t="shared" si="6"/>
        <v>3.0968648498708087E-3</v>
      </c>
      <c r="P37" s="15">
        <f t="shared" si="5"/>
        <v>0.59982378518348123</v>
      </c>
      <c r="Q37" s="3"/>
    </row>
    <row r="38" spans="1:17" x14ac:dyDescent="0.2">
      <c r="A38" s="3">
        <f t="shared" si="7"/>
        <v>36.000000000000007</v>
      </c>
      <c r="B38" s="14">
        <f t="shared" si="2"/>
        <v>0.60000000000000009</v>
      </c>
      <c r="C38" s="15">
        <f t="shared" si="3"/>
        <v>3.1555510448420274E-56</v>
      </c>
      <c r="D38" s="15">
        <f t="shared" si="6"/>
        <v>6.233657799770266E-23</v>
      </c>
      <c r="E38" s="15">
        <f t="shared" si="6"/>
        <v>5.9266539442991978E-10</v>
      </c>
      <c r="F38" s="15">
        <f t="shared" si="6"/>
        <v>7.8820057684541084E-5</v>
      </c>
      <c r="G38" s="15">
        <f t="shared" si="6"/>
        <v>9.3720679851653672E-3</v>
      </c>
      <c r="H38" s="15">
        <f t="shared" si="6"/>
        <v>6.6002605044695697E-2</v>
      </c>
      <c r="I38" s="15">
        <f t="shared" si="6"/>
        <v>0.1362987387419658</v>
      </c>
      <c r="J38" s="15">
        <f t="shared" si="6"/>
        <v>0.15173481264329311</v>
      </c>
      <c r="K38" s="15">
        <f t="shared" si="6"/>
        <v>0.11468193284133227</v>
      </c>
      <c r="L38" s="15">
        <f t="shared" si="6"/>
        <v>6.4176938142425657E-2</v>
      </c>
      <c r="M38" s="15">
        <f t="shared" si="6"/>
        <v>2.7684199670001193E-2</v>
      </c>
      <c r="N38" s="15">
        <f t="shared" si="6"/>
        <v>9.0731525313900215E-3</v>
      </c>
      <c r="O38" s="15">
        <f t="shared" si="6"/>
        <v>3.0965166956372814E-3</v>
      </c>
      <c r="P38" s="15">
        <f t="shared" si="5"/>
        <v>0.58219978494625646</v>
      </c>
      <c r="Q38" s="3"/>
    </row>
    <row r="39" spans="1:17" x14ac:dyDescent="0.2">
      <c r="A39" s="3">
        <f t="shared" si="7"/>
        <v>39.600000000000009</v>
      </c>
      <c r="B39" s="14">
        <f t="shared" si="2"/>
        <v>0.66000000000000014</v>
      </c>
      <c r="C39" s="15">
        <f t="shared" si="3"/>
        <v>1.5843333399957774E-61</v>
      </c>
      <c r="D39" s="15">
        <f t="shared" ref="D39:O45" si="8">D$16*EXP(-$A39*D$22)</f>
        <v>6.0022366493244899E-25</v>
      </c>
      <c r="E39" s="15">
        <f t="shared" si="8"/>
        <v>1.0128149570154966E-10</v>
      </c>
      <c r="F39" s="15">
        <f t="shared" si="8"/>
        <v>4.0241697601500034E-5</v>
      </c>
      <c r="G39" s="15">
        <f t="shared" si="8"/>
        <v>7.2567211718590251E-3</v>
      </c>
      <c r="H39" s="15">
        <f t="shared" si="8"/>
        <v>5.9880841410833704E-2</v>
      </c>
      <c r="I39" s="15">
        <f t="shared" si="8"/>
        <v>0.13134281072769083</v>
      </c>
      <c r="J39" s="15">
        <f t="shared" si="8"/>
        <v>0.14961132374215616</v>
      </c>
      <c r="K39" s="15">
        <f t="shared" si="8"/>
        <v>0.11406856215637555</v>
      </c>
      <c r="L39" s="15">
        <f t="shared" si="8"/>
        <v>6.4046110829705863E-2</v>
      </c>
      <c r="M39" s="15">
        <f t="shared" si="8"/>
        <v>2.7662711655043717E-2</v>
      </c>
      <c r="N39" s="15">
        <f t="shared" si="8"/>
        <v>9.0704721447925577E-3</v>
      </c>
      <c r="O39" s="15">
        <f t="shared" si="8"/>
        <v>3.09616858054378E-3</v>
      </c>
      <c r="P39" s="15">
        <f t="shared" si="5"/>
        <v>0.56607596421788409</v>
      </c>
      <c r="Q39" s="3"/>
    </row>
    <row r="40" spans="1:17" x14ac:dyDescent="0.2">
      <c r="A40" s="3">
        <f t="shared" si="7"/>
        <v>43.20000000000001</v>
      </c>
      <c r="B40" s="14">
        <f t="shared" si="2"/>
        <v>0.7200000000000002</v>
      </c>
      <c r="C40" s="15">
        <f t="shared" si="3"/>
        <v>7.9545920714075231E-67</v>
      </c>
      <c r="D40" s="15">
        <f t="shared" si="8"/>
        <v>5.7794068830377266E-27</v>
      </c>
      <c r="E40" s="15">
        <f t="shared" si="8"/>
        <v>1.7308149704623963E-11</v>
      </c>
      <c r="F40" s="15">
        <f t="shared" si="8"/>
        <v>2.054545852188821E-5</v>
      </c>
      <c r="G40" s="15">
        <f t="shared" si="8"/>
        <v>5.6188241751404487E-3</v>
      </c>
      <c r="H40" s="15">
        <f t="shared" si="8"/>
        <v>5.432687339600064E-2</v>
      </c>
      <c r="I40" s="15">
        <f t="shared" si="8"/>
        <v>0.12656708410566189</v>
      </c>
      <c r="J40" s="15">
        <f t="shared" si="8"/>
        <v>0.14751755251117477</v>
      </c>
      <c r="K40" s="15">
        <f t="shared" si="8"/>
        <v>0.11345847205440034</v>
      </c>
      <c r="L40" s="15">
        <f t="shared" si="8"/>
        <v>6.3915550213812816E-2</v>
      </c>
      <c r="M40" s="15">
        <f t="shared" si="8"/>
        <v>2.7641240318725765E-2</v>
      </c>
      <c r="N40" s="15">
        <f t="shared" si="8"/>
        <v>9.0677925500336851E-3</v>
      </c>
      <c r="O40" s="15">
        <f t="shared" si="8"/>
        <v>3.0958205045859043E-3</v>
      </c>
      <c r="P40" s="15">
        <f t="shared" si="5"/>
        <v>0.55122975530536622</v>
      </c>
      <c r="Q40" s="3"/>
    </row>
    <row r="41" spans="1:17" x14ac:dyDescent="0.2">
      <c r="A41" s="3">
        <f t="shared" si="7"/>
        <v>46.800000000000011</v>
      </c>
      <c r="B41" s="14">
        <f t="shared" si="2"/>
        <v>0.78000000000000014</v>
      </c>
      <c r="C41" s="15">
        <f t="shared" si="3"/>
        <v>3.9938271464177022E-72</v>
      </c>
      <c r="D41" s="15">
        <f t="shared" si="8"/>
        <v>5.5648495504526576E-29</v>
      </c>
      <c r="E41" s="15">
        <f t="shared" si="8"/>
        <v>2.9578161748364648E-12</v>
      </c>
      <c r="F41" s="15">
        <f t="shared" si="8"/>
        <v>1.0489514385170823E-5</v>
      </c>
      <c r="G41" s="15">
        <f t="shared" si="8"/>
        <v>4.350612950870047E-3</v>
      </c>
      <c r="H41" s="15">
        <f t="shared" si="8"/>
        <v>4.9288037767136486E-2</v>
      </c>
      <c r="I41" s="15">
        <f t="shared" si="8"/>
        <v>0.12196500661328072</v>
      </c>
      <c r="J41" s="15">
        <f t="shared" si="8"/>
        <v>0.14545308305935042</v>
      </c>
      <c r="K41" s="15">
        <f t="shared" si="8"/>
        <v>0.11285164498936967</v>
      </c>
      <c r="L41" s="15">
        <f t="shared" si="8"/>
        <v>6.3785255751074146E-2</v>
      </c>
      <c r="M41" s="15">
        <f t="shared" si="8"/>
        <v>2.7619785648101653E-2</v>
      </c>
      <c r="N41" s="15">
        <f t="shared" si="8"/>
        <v>9.065113746879478E-3</v>
      </c>
      <c r="O41" s="15">
        <f t="shared" si="8"/>
        <v>3.0954724677592547E-3</v>
      </c>
      <c r="P41" s="15">
        <f t="shared" si="5"/>
        <v>0.53748450251116475</v>
      </c>
      <c r="Q41" s="3"/>
    </row>
    <row r="42" spans="1:17" x14ac:dyDescent="0.2">
      <c r="A42" s="3">
        <f t="shared" si="7"/>
        <v>50.400000000000013</v>
      </c>
      <c r="B42" s="14">
        <f t="shared" si="2"/>
        <v>0.84000000000000019</v>
      </c>
      <c r="C42" s="15">
        <f t="shared" si="3"/>
        <v>2.0052134832655264E-77</v>
      </c>
      <c r="D42" s="15">
        <f t="shared" si="8"/>
        <v>5.3582575419739653E-31</v>
      </c>
      <c r="E42" s="15">
        <f t="shared" si="8"/>
        <v>5.0546572992646137E-13</v>
      </c>
      <c r="F42" s="15">
        <f t="shared" si="8"/>
        <v>5.3554371599682004E-6</v>
      </c>
      <c r="G42" s="15">
        <f t="shared" si="8"/>
        <v>3.3686466168529041E-3</v>
      </c>
      <c r="H42" s="15">
        <f t="shared" si="8"/>
        <v>4.4716555823613995E-2</v>
      </c>
      <c r="I42" s="15">
        <f t="shared" si="8"/>
        <v>0.11753026423330683</v>
      </c>
      <c r="J42" s="15">
        <f t="shared" si="8"/>
        <v>0.14341750531597003</v>
      </c>
      <c r="K42" s="15">
        <f t="shared" si="8"/>
        <v>0.11224806350909072</v>
      </c>
      <c r="L42" s="15">
        <f t="shared" si="8"/>
        <v>6.3655226898925749E-2</v>
      </c>
      <c r="M42" s="15">
        <f t="shared" si="8"/>
        <v>2.7598347630235755E-2</v>
      </c>
      <c r="N42" s="15">
        <f t="shared" si="8"/>
        <v>9.0624357350960819E-3</v>
      </c>
      <c r="O42" s="15">
        <f t="shared" si="8"/>
        <v>3.0951244700594318E-3</v>
      </c>
      <c r="P42" s="15">
        <f t="shared" si="5"/>
        <v>0.52469752567081696</v>
      </c>
      <c r="Q42" s="3"/>
    </row>
    <row r="43" spans="1:17" x14ac:dyDescent="0.2">
      <c r="A43" s="3">
        <f t="shared" si="7"/>
        <v>54.000000000000014</v>
      </c>
      <c r="B43" s="14">
        <f t="shared" si="2"/>
        <v>0.90000000000000024</v>
      </c>
      <c r="C43" s="15">
        <f t="shared" si="3"/>
        <v>1.0067739454063329E-82</v>
      </c>
      <c r="D43" s="15">
        <f t="shared" si="8"/>
        <v>5.1593351492827441E-33</v>
      </c>
      <c r="E43" s="15">
        <f t="shared" si="8"/>
        <v>8.637981166771374E-14</v>
      </c>
      <c r="F43" s="15">
        <f t="shared" si="8"/>
        <v>2.7342264018355929E-6</v>
      </c>
      <c r="G43" s="15">
        <f t="shared" si="8"/>
        <v>2.6083175307436064E-3</v>
      </c>
      <c r="H43" s="15">
        <f t="shared" si="8"/>
        <v>4.0569080355226259E-2</v>
      </c>
      <c r="I43" s="15">
        <f t="shared" si="8"/>
        <v>0.11325677253107112</v>
      </c>
      <c r="J43" s="15">
        <f t="shared" si="8"/>
        <v>0.14141041494915252</v>
      </c>
      <c r="K43" s="15">
        <f t="shared" si="8"/>
        <v>0.11164771025471287</v>
      </c>
      <c r="L43" s="15">
        <f t="shared" si="8"/>
        <v>6.3525463115909592E-2</v>
      </c>
      <c r="M43" s="15">
        <f t="shared" si="8"/>
        <v>2.7576926252202465E-2</v>
      </c>
      <c r="N43" s="15">
        <f t="shared" si="8"/>
        <v>9.0597585144497096E-3</v>
      </c>
      <c r="O43" s="15">
        <f t="shared" si="8"/>
        <v>3.0947765114820373E-3</v>
      </c>
      <c r="P43" s="15">
        <f t="shared" si="5"/>
        <v>0.51275195424143838</v>
      </c>
      <c r="Q43" s="3"/>
    </row>
    <row r="44" spans="1:17" x14ac:dyDescent="0.2">
      <c r="A44" s="3">
        <f t="shared" si="7"/>
        <v>57.600000000000016</v>
      </c>
      <c r="B44" s="14">
        <f t="shared" si="2"/>
        <v>0.9600000000000003</v>
      </c>
      <c r="C44" s="15">
        <f t="shared" si="3"/>
        <v>5.0547923480862944E-88</v>
      </c>
      <c r="D44" s="15">
        <f t="shared" si="8"/>
        <v>4.9677976420705074E-35</v>
      </c>
      <c r="E44" s="15">
        <f t="shared" si="8"/>
        <v>1.4761578128818371E-14</v>
      </c>
      <c r="F44" s="15">
        <f t="shared" si="8"/>
        <v>1.3959633533519426E-6</v>
      </c>
      <c r="G44" s="15">
        <f t="shared" si="8"/>
        <v>2.0196004849984232E-3</v>
      </c>
      <c r="H44" s="15">
        <f t="shared" si="8"/>
        <v>3.6806284619972048E-2</v>
      </c>
      <c r="I44" s="15">
        <f t="shared" si="8"/>
        <v>0.1091386683066754</v>
      </c>
      <c r="J44" s="15">
        <f t="shared" si="8"/>
        <v>0.13943141328553549</v>
      </c>
      <c r="K44" s="15">
        <f t="shared" si="8"/>
        <v>0.11105056796022844</v>
      </c>
      <c r="L44" s="15">
        <f t="shared" si="8"/>
        <v>6.3395963861671387E-2</v>
      </c>
      <c r="M44" s="15">
        <f t="shared" si="8"/>
        <v>2.7555521501086231E-2</v>
      </c>
      <c r="N44" s="15">
        <f t="shared" si="8"/>
        <v>9.0570820847066438E-3</v>
      </c>
      <c r="O44" s="15">
        <f t="shared" si="8"/>
        <v>3.0944285920226724E-3</v>
      </c>
      <c r="P44" s="15">
        <f t="shared" si="5"/>
        <v>0.50155092666026491</v>
      </c>
      <c r="Q44" s="3"/>
    </row>
    <row r="45" spans="1:17" x14ac:dyDescent="0.2">
      <c r="A45" s="3">
        <f t="shared" si="7"/>
        <v>61.200000000000017</v>
      </c>
      <c r="B45" s="14">
        <f t="shared" si="2"/>
        <v>1.0200000000000002</v>
      </c>
      <c r="C45" s="15">
        <f t="shared" si="3"/>
        <v>2.5379009656393281E-93</v>
      </c>
      <c r="D45" s="15">
        <f t="shared" si="8"/>
        <v>4.7833708604861298E-37</v>
      </c>
      <c r="E45" s="15">
        <f t="shared" si="8"/>
        <v>2.5226286634132035E-15</v>
      </c>
      <c r="F45" s="15">
        <f t="shared" si="8"/>
        <v>7.1271116488135474E-7</v>
      </c>
      <c r="G45" s="15">
        <f t="shared" si="8"/>
        <v>1.5637613407609326E-3</v>
      </c>
      <c r="H45" s="15">
        <f t="shared" si="8"/>
        <v>3.3392489444288638E-2</v>
      </c>
      <c r="I45" s="15">
        <f t="shared" si="8"/>
        <v>0.10517030155072406</v>
      </c>
      <c r="J45" s="15">
        <f t="shared" si="8"/>
        <v>0.13748010723108559</v>
      </c>
      <c r="K45" s="15">
        <f t="shared" si="8"/>
        <v>0.11045661945197616</v>
      </c>
      <c r="L45" s="15">
        <f t="shared" si="8"/>
        <v>6.3266728596958421E-2</v>
      </c>
      <c r="M45" s="15">
        <f t="shared" si="8"/>
        <v>2.753413336398151E-2</v>
      </c>
      <c r="N45" s="15">
        <f t="shared" si="8"/>
        <v>9.0544064456332344E-3</v>
      </c>
      <c r="O45" s="15">
        <f t="shared" si="8"/>
        <v>3.09408071167694E-3</v>
      </c>
      <c r="P45" s="15">
        <f t="shared" si="5"/>
        <v>0.49101334084825288</v>
      </c>
      <c r="Q45" s="3"/>
    </row>
    <row r="46" spans="1:17" x14ac:dyDescent="0.2">
      <c r="A46" s="3">
        <f t="shared" si="7"/>
        <v>64.800000000000011</v>
      </c>
      <c r="B46" s="14">
        <f t="shared" si="2"/>
        <v>1.0800000000000003</v>
      </c>
      <c r="C46" s="15">
        <f t="shared" si="3"/>
        <v>1.2742247095138386E-98</v>
      </c>
      <c r="D46" s="15">
        <f t="shared" ref="D46:N46" si="9">D$16*EXP(-$A46*D$22)</f>
        <v>4.6057908227139767E-39</v>
      </c>
      <c r="E46" s="15">
        <f t="shared" si="9"/>
        <v>4.3109587050523075E-16</v>
      </c>
      <c r="F46" s="15">
        <f t="shared" si="9"/>
        <v>3.6387574453645007E-7</v>
      </c>
      <c r="G46" s="15">
        <f t="shared" si="9"/>
        <v>1.2108085480383218E-3</v>
      </c>
      <c r="H46" s="15">
        <f t="shared" si="9"/>
        <v>3.029532490986251E-2</v>
      </c>
      <c r="I46" s="15">
        <f t="shared" si="9"/>
        <v>0.10134622769255199</v>
      </c>
      <c r="J46" s="15">
        <f t="shared" si="9"/>
        <v>0.13555610919301747</v>
      </c>
      <c r="K46" s="15">
        <f t="shared" si="9"/>
        <v>0.10986584764814723</v>
      </c>
      <c r="L46" s="15">
        <f t="shared" si="9"/>
        <v>6.3137756783617258E-2</v>
      </c>
      <c r="M46" s="15">
        <f t="shared" si="9"/>
        <v>2.7512761827992786E-2</v>
      </c>
      <c r="N46" s="15">
        <f t="shared" si="9"/>
        <v>9.0517315969959062E-3</v>
      </c>
      <c r="O46" s="15">
        <f t="shared" ref="D46:O61" si="10">O$16*EXP(-$A46*O$22)</f>
        <v>3.0937328704404425E-3</v>
      </c>
      <c r="P46" s="15">
        <f t="shared" si="5"/>
        <v>0.48107066494640888</v>
      </c>
      <c r="Q46" s="3"/>
    </row>
    <row r="47" spans="1:17" x14ac:dyDescent="0.2">
      <c r="A47" s="3">
        <f t="shared" si="7"/>
        <v>68.400000000000006</v>
      </c>
      <c r="B47" s="14">
        <f t="shared" si="2"/>
        <v>1.1400000000000001</v>
      </c>
      <c r="C47" s="15">
        <f t="shared" si="3"/>
        <v>6.3976042892069913E-104</v>
      </c>
      <c r="D47" s="15">
        <f t="shared" si="10"/>
        <v>4.4348033471191268E-41</v>
      </c>
      <c r="E47" s="15">
        <f t="shared" si="10"/>
        <v>7.3670632646823451E-17</v>
      </c>
      <c r="F47" s="15">
        <f t="shared" si="10"/>
        <v>1.8577730220347777E-7</v>
      </c>
      <c r="G47" s="15">
        <f t="shared" si="10"/>
        <v>9.3751987709919985E-4</v>
      </c>
      <c r="H47" s="15">
        <f t="shared" si="10"/>
        <v>2.7485423419101058E-2</v>
      </c>
      <c r="I47" s="15">
        <f t="shared" si="10"/>
        <v>9.7661200130312639E-2</v>
      </c>
      <c r="J47" s="15">
        <f t="shared" si="10"/>
        <v>0.13365903700280507</v>
      </c>
      <c r="K47" s="15">
        <f t="shared" si="10"/>
        <v>0.10927823555829408</v>
      </c>
      <c r="L47" s="15">
        <f t="shared" si="10"/>
        <v>6.3009047884591482E-2</v>
      </c>
      <c r="M47" s="15">
        <f t="shared" si="10"/>
        <v>2.7491406880234551E-2</v>
      </c>
      <c r="N47" s="15">
        <f t="shared" si="10"/>
        <v>9.049057538561148E-3</v>
      </c>
      <c r="O47" s="15">
        <f t="shared" si="10"/>
        <v>3.0933850683087833E-3</v>
      </c>
      <c r="P47" s="15">
        <f t="shared" si="5"/>
        <v>0.47166449913661035</v>
      </c>
      <c r="Q47" s="3"/>
    </row>
    <row r="48" spans="1:17" x14ac:dyDescent="0.2">
      <c r="A48" s="3">
        <f t="shared" si="7"/>
        <v>72</v>
      </c>
      <c r="B48" s="14">
        <f t="shared" si="2"/>
        <v>1.2</v>
      </c>
      <c r="C48" s="15">
        <f t="shared" si="3"/>
        <v>3.212097547291678E-109</v>
      </c>
      <c r="D48" s="15">
        <f t="shared" si="10"/>
        <v>4.2701636884216733E-43</v>
      </c>
      <c r="E48" s="15">
        <f t="shared" si="10"/>
        <v>1.2589687087984746E-17</v>
      </c>
      <c r="F48" s="15">
        <f t="shared" si="10"/>
        <v>9.4848877761746505E-8</v>
      </c>
      <c r="G48" s="15">
        <f t="shared" si="10"/>
        <v>7.2591453155836116E-4</v>
      </c>
      <c r="H48" s="15">
        <f t="shared" si="10"/>
        <v>2.4936141228884334E-2</v>
      </c>
      <c r="I48" s="15">
        <f t="shared" si="10"/>
        <v>9.4110163032678051E-2</v>
      </c>
      <c r="J48" s="15">
        <f t="shared" si="10"/>
        <v>0.13178851384027057</v>
      </c>
      <c r="K48" s="15">
        <f t="shared" si="10"/>
        <v>0.10869376628284169</v>
      </c>
      <c r="L48" s="15">
        <f t="shared" si="10"/>
        <v>6.2880601363919528E-2</v>
      </c>
      <c r="M48" s="15">
        <f t="shared" si="10"/>
        <v>2.7470068507831302E-2</v>
      </c>
      <c r="N48" s="15">
        <f t="shared" si="10"/>
        <v>9.0463842700955147E-3</v>
      </c>
      <c r="O48" s="15">
        <f t="shared" si="10"/>
        <v>3.0930373052775657E-3</v>
      </c>
      <c r="P48" s="15">
        <f t="shared" si="5"/>
        <v>0.46274468521223472</v>
      </c>
      <c r="Q48" s="3"/>
    </row>
    <row r="49" spans="1:17" x14ac:dyDescent="0.2">
      <c r="A49" s="3">
        <f t="shared" si="7"/>
        <v>75.599999999999994</v>
      </c>
      <c r="B49" s="14">
        <f t="shared" si="2"/>
        <v>1.26</v>
      </c>
      <c r="C49" s="15">
        <f t="shared" si="3"/>
        <v>1.612724105291001E-114</v>
      </c>
      <c r="D49" s="15">
        <f t="shared" si="10"/>
        <v>4.1116361873768527E-45</v>
      </c>
      <c r="E49" s="15">
        <f t="shared" si="10"/>
        <v>2.1514708816635102E-18</v>
      </c>
      <c r="F49" s="15">
        <f t="shared" si="10"/>
        <v>4.8425235515635195E-8</v>
      </c>
      <c r="G49" s="15">
        <f t="shared" si="10"/>
        <v>5.6207011712439484E-4</v>
      </c>
      <c r="H49" s="15">
        <f t="shared" si="10"/>
        <v>2.2623305812154083E-2</v>
      </c>
      <c r="I49" s="15">
        <f t="shared" si="10"/>
        <v>9.0688244402274562E-2</v>
      </c>
      <c r="J49" s="15">
        <f t="shared" si="10"/>
        <v>0.12994416815873577</v>
      </c>
      <c r="K49" s="15">
        <f t="shared" si="10"/>
        <v>0.10811242301260163</v>
      </c>
      <c r="L49" s="15">
        <f t="shared" si="10"/>
        <v>6.2752416686732371E-2</v>
      </c>
      <c r="M49" s="15">
        <f t="shared" si="10"/>
        <v>2.7448746697917508E-2</v>
      </c>
      <c r="N49" s="15">
        <f t="shared" si="10"/>
        <v>9.0437117913656391E-3</v>
      </c>
      <c r="O49" s="15">
        <f t="shared" si="10"/>
        <v>3.0926895813423948E-3</v>
      </c>
      <c r="P49" s="15">
        <f t="shared" si="5"/>
        <v>0.45426782468548393</v>
      </c>
      <c r="Q49" s="3"/>
    </row>
    <row r="50" spans="1:17" x14ac:dyDescent="0.2">
      <c r="A50" s="3">
        <f t="shared" si="7"/>
        <v>79.199999999999989</v>
      </c>
      <c r="B50" s="14">
        <f t="shared" si="2"/>
        <v>1.3199999999999998</v>
      </c>
      <c r="C50" s="15">
        <f t="shared" si="3"/>
        <v>8.0971359103950574E-120</v>
      </c>
      <c r="D50" s="15">
        <f t="shared" si="10"/>
        <v>3.958993933461002E-47</v>
      </c>
      <c r="E50" s="15">
        <f t="shared" si="10"/>
        <v>3.6766814951767583E-19</v>
      </c>
      <c r="F50" s="15">
        <f t="shared" si="10"/>
        <v>2.4723575967184455E-8</v>
      </c>
      <c r="G50" s="15">
        <f t="shared" si="10"/>
        <v>4.3520662947195963E-4</v>
      </c>
      <c r="H50" s="15">
        <f t="shared" si="10"/>
        <v>2.0524986651799765E-2</v>
      </c>
      <c r="I50" s="15">
        <f t="shared" si="10"/>
        <v>8.7390749391337522E-2</v>
      </c>
      <c r="J50" s="15">
        <f t="shared" si="10"/>
        <v>0.12812563361122076</v>
      </c>
      <c r="K50" s="15">
        <f t="shared" si="10"/>
        <v>0.10753418902828854</v>
      </c>
      <c r="L50" s="15">
        <f t="shared" si="10"/>
        <v>6.2624493319251393E-2</v>
      </c>
      <c r="M50" s="15">
        <f t="shared" si="10"/>
        <v>2.7427441437637656E-2</v>
      </c>
      <c r="N50" s="15">
        <f t="shared" si="10"/>
        <v>9.041040102138213E-3</v>
      </c>
      <c r="O50" s="15">
        <f t="shared" si="10"/>
        <v>3.0923418964988749E-3</v>
      </c>
      <c r="P50" s="15">
        <f t="shared" si="5"/>
        <v>0.44619610679122063</v>
      </c>
      <c r="Q50" s="3"/>
    </row>
    <row r="51" spans="1:17" x14ac:dyDescent="0.2">
      <c r="A51" s="3">
        <f t="shared" si="7"/>
        <v>82.799999999999983</v>
      </c>
      <c r="B51" s="14">
        <f t="shared" si="2"/>
        <v>1.3799999999999997</v>
      </c>
      <c r="C51" s="15">
        <f t="shared" si="3"/>
        <v>4.0653952983222045E-125</v>
      </c>
      <c r="D51" s="15">
        <f t="shared" si="10"/>
        <v>3.8120184400800556E-49</v>
      </c>
      <c r="E51" s="15">
        <f t="shared" si="10"/>
        <v>6.2831372398232225E-20</v>
      </c>
      <c r="F51" s="15">
        <f t="shared" si="10"/>
        <v>1.2622658456824319E-8</v>
      </c>
      <c r="G51" s="15">
        <f t="shared" si="10"/>
        <v>3.3697719299748032E-4</v>
      </c>
      <c r="H51" s="15">
        <f t="shared" si="10"/>
        <v>1.8621287293488026E-2</v>
      </c>
      <c r="I51" s="15">
        <f t="shared" si="10"/>
        <v>8.4213153860413795E-2</v>
      </c>
      <c r="J51" s="15">
        <f t="shared" si="10"/>
        <v>0.12633254897767543</v>
      </c>
      <c r="K51" s="15">
        <f t="shared" si="10"/>
        <v>0.10695904770003938</v>
      </c>
      <c r="L51" s="15">
        <f t="shared" si="10"/>
        <v>6.2496830728786042E-2</v>
      </c>
      <c r="M51" s="15">
        <f t="shared" si="10"/>
        <v>2.7406152714146186E-2</v>
      </c>
      <c r="N51" s="15">
        <f t="shared" si="10"/>
        <v>9.0383692021800063E-3</v>
      </c>
      <c r="O51" s="15">
        <f t="shared" si="10"/>
        <v>3.091994250742611E-3</v>
      </c>
      <c r="P51" s="15">
        <f t="shared" si="5"/>
        <v>0.43849637454312745</v>
      </c>
      <c r="Q51" s="3"/>
    </row>
    <row r="52" spans="1:17" x14ac:dyDescent="0.2">
      <c r="A52" s="3">
        <f t="shared" si="7"/>
        <v>86.399999999999977</v>
      </c>
      <c r="B52" s="14">
        <f t="shared" si="2"/>
        <v>1.4399999999999997</v>
      </c>
      <c r="C52" s="15">
        <f t="shared" si="3"/>
        <v>2.041146291048606E-130</v>
      </c>
      <c r="D52" s="15">
        <f t="shared" si="10"/>
        <v>3.6704993318357984E-51</v>
      </c>
      <c r="E52" s="15">
        <f t="shared" si="10"/>
        <v>1.0737349326081741E-20</v>
      </c>
      <c r="F52" s="15">
        <f t="shared" si="10"/>
        <v>6.4445170362539199E-9</v>
      </c>
      <c r="G52" s="15">
        <f t="shared" si="10"/>
        <v>2.6091888521605639E-4</v>
      </c>
      <c r="H52" s="15">
        <f t="shared" si="10"/>
        <v>1.6894156685661625E-2</v>
      </c>
      <c r="I52" s="15">
        <f t="shared" si="10"/>
        <v>8.1151098171275068E-2</v>
      </c>
      <c r="J52" s="15">
        <f t="shared" si="10"/>
        <v>0.12456455809322962</v>
      </c>
      <c r="K52" s="15">
        <f t="shared" si="10"/>
        <v>0.10638698248693505</v>
      </c>
      <c r="L52" s="15">
        <f t="shared" si="10"/>
        <v>6.2369428383731718E-2</v>
      </c>
      <c r="M52" s="15">
        <f t="shared" si="10"/>
        <v>2.7384880514607524E-2</v>
      </c>
      <c r="N52" s="15">
        <f t="shared" si="10"/>
        <v>9.0356990912578497E-3</v>
      </c>
      <c r="O52" s="15">
        <f t="shared" si="10"/>
        <v>3.0916466440692098E-3</v>
      </c>
      <c r="P52" s="15">
        <f t="shared" si="5"/>
        <v>0.43113937540050074</v>
      </c>
      <c r="Q52" s="3"/>
    </row>
    <row r="53" spans="1:17" x14ac:dyDescent="0.2">
      <c r="A53" s="3">
        <f t="shared" si="7"/>
        <v>89.999999999999972</v>
      </c>
      <c r="B53" s="14">
        <f t="shared" si="2"/>
        <v>1.4999999999999996</v>
      </c>
      <c r="C53" s="15">
        <f t="shared" si="3"/>
        <v>1.0248150243055447E-135</v>
      </c>
      <c r="D53" s="15">
        <f t="shared" si="10"/>
        <v>3.5342340434019298E-53</v>
      </c>
      <c r="E53" s="15">
        <f t="shared" si="10"/>
        <v>1.834922048488486E-21</v>
      </c>
      <c r="F53" s="15">
        <f t="shared" si="10"/>
        <v>3.2902577513782954E-9</v>
      </c>
      <c r="G53" s="15">
        <f t="shared" si="10"/>
        <v>2.0202751425642837E-4</v>
      </c>
      <c r="H53" s="15">
        <f t="shared" si="10"/>
        <v>1.5327218017816401E-2</v>
      </c>
      <c r="I53" s="15">
        <f t="shared" si="10"/>
        <v>7.8200381205525429E-2</v>
      </c>
      <c r="J53" s="15">
        <f t="shared" si="10"/>
        <v>0.12282130977744705</v>
      </c>
      <c r="K53" s="15">
        <f t="shared" si="10"/>
        <v>0.10581797693652485</v>
      </c>
      <c r="L53" s="15">
        <f t="shared" si="10"/>
        <v>6.2242285753567515E-2</v>
      </c>
      <c r="M53" s="15">
        <f t="shared" si="10"/>
        <v>2.7363624826196049E-2</v>
      </c>
      <c r="N53" s="15">
        <f t="shared" si="10"/>
        <v>9.0330297691386483E-3</v>
      </c>
      <c r="O53" s="15">
        <f t="shared" si="10"/>
        <v>3.0912990764742766E-3</v>
      </c>
      <c r="P53" s="15">
        <f t="shared" si="5"/>
        <v>0.42409915616720434</v>
      </c>
      <c r="Q53" s="3"/>
    </row>
    <row r="54" spans="1:17" x14ac:dyDescent="0.2">
      <c r="A54" s="3">
        <f t="shared" si="7"/>
        <v>93.599999999999966</v>
      </c>
      <c r="B54" s="14">
        <f t="shared" si="2"/>
        <v>1.5599999999999994</v>
      </c>
      <c r="C54" s="15">
        <f t="shared" si="3"/>
        <v>5.1453726695053658E-141</v>
      </c>
      <c r="D54" s="15">
        <f t="shared" si="10"/>
        <v>3.4030275295797099E-55</v>
      </c>
      <c r="E54" s="15">
        <f t="shared" si="10"/>
        <v>3.1357263527327797E-22</v>
      </c>
      <c r="F54" s="15">
        <f t="shared" si="10"/>
        <v>1.6798459852932336E-9</v>
      </c>
      <c r="G54" s="15">
        <f t="shared" si="10"/>
        <v>1.5642837229982035E-4</v>
      </c>
      <c r="H54" s="15">
        <f t="shared" si="10"/>
        <v>1.3905613434085156E-2</v>
      </c>
      <c r="I54" s="15">
        <f t="shared" si="10"/>
        <v>7.5356954600697162E-2</v>
      </c>
      <c r="J54" s="15">
        <f t="shared" si="10"/>
        <v>0.12110245776456957</v>
      </c>
      <c r="K54" s="15">
        <f t="shared" si="10"/>
        <v>0.10525201468435309</v>
      </c>
      <c r="L54" s="15">
        <f t="shared" si="10"/>
        <v>6.2115402308854005E-2</v>
      </c>
      <c r="M54" s="15">
        <f t="shared" si="10"/>
        <v>2.73423856360961E-2</v>
      </c>
      <c r="N54" s="15">
        <f t="shared" si="10"/>
        <v>9.030361235589375E-3</v>
      </c>
      <c r="O54" s="15">
        <f t="shared" si="10"/>
        <v>3.0909515479534185E-3</v>
      </c>
      <c r="P54" s="15">
        <f t="shared" si="5"/>
        <v>0.41735257126434366</v>
      </c>
      <c r="Q54" s="3"/>
    </row>
    <row r="55" spans="1:17" x14ac:dyDescent="0.2">
      <c r="A55" s="3">
        <f t="shared" si="7"/>
        <v>97.19999999999996</v>
      </c>
      <c r="B55" s="14">
        <f t="shared" si="2"/>
        <v>1.6199999999999994</v>
      </c>
      <c r="C55" s="15">
        <f t="shared" si="3"/>
        <v>2.5833793689776541E-146</v>
      </c>
      <c r="D55" s="15">
        <f t="shared" si="10"/>
        <v>3.2766919861171127E-57</v>
      </c>
      <c r="E55" s="15">
        <f t="shared" si="10"/>
        <v>5.3586907233048709E-23</v>
      </c>
      <c r="F55" s="15">
        <f t="shared" si="10"/>
        <v>8.5764786455519855E-10</v>
      </c>
      <c r="G55" s="15">
        <f t="shared" si="10"/>
        <v>1.2112130246433784E-4</v>
      </c>
      <c r="H55" s="15">
        <f t="shared" si="10"/>
        <v>1.2615863149688366E-2</v>
      </c>
      <c r="I55" s="15">
        <f t="shared" si="10"/>
        <v>7.2616917195926584E-2</v>
      </c>
      <c r="J55" s="15">
        <f t="shared" si="10"/>
        <v>0.11940766063473743</v>
      </c>
      <c r="K55" s="15">
        <f t="shared" si="10"/>
        <v>0.10468907945348865</v>
      </c>
      <c r="L55" s="15">
        <f t="shared" si="10"/>
        <v>6.1988777521231039E-2</v>
      </c>
      <c r="M55" s="15">
        <f t="shared" si="10"/>
        <v>2.7321162931501965E-2</v>
      </c>
      <c r="N55" s="15">
        <f t="shared" si="10"/>
        <v>9.0276934903770704E-3</v>
      </c>
      <c r="O55" s="15">
        <f t="shared" si="10"/>
        <v>3.0906040585022428E-3</v>
      </c>
      <c r="P55" s="15">
        <f t="shared" si="5"/>
        <v>0.41087888059556554</v>
      </c>
      <c r="Q55" s="3"/>
    </row>
    <row r="56" spans="1:17" x14ac:dyDescent="0.2">
      <c r="A56" s="3">
        <f t="shared" si="7"/>
        <v>100.79999999999995</v>
      </c>
      <c r="B56" s="14">
        <f t="shared" si="2"/>
        <v>1.6799999999999993</v>
      </c>
      <c r="C56" s="15">
        <f t="shared" si="3"/>
        <v>1.2970584237002549E-151</v>
      </c>
      <c r="D56" s="15">
        <f t="shared" si="10"/>
        <v>3.1550465808926745E-59</v>
      </c>
      <c r="E56" s="15">
        <f t="shared" si="10"/>
        <v>9.1575485351290017E-24</v>
      </c>
      <c r="F56" s="15">
        <f t="shared" si="10"/>
        <v>4.3787339197509411E-10</v>
      </c>
      <c r="G56" s="15">
        <f t="shared" si="10"/>
        <v>9.3783306026732025E-5</v>
      </c>
      <c r="H56" s="15">
        <f t="shared" si="10"/>
        <v>1.1445737634381172E-2</v>
      </c>
      <c r="I56" s="15">
        <f t="shared" si="10"/>
        <v>6.9976509679589322E-2</v>
      </c>
      <c r="J56" s="15">
        <f t="shared" si="10"/>
        <v>0.1177365817461723</v>
      </c>
      <c r="K56" s="15">
        <f t="shared" si="10"/>
        <v>0.10412915505405675</v>
      </c>
      <c r="L56" s="15">
        <f t="shared" si="10"/>
        <v>6.1862410863415582E-2</v>
      </c>
      <c r="M56" s="15">
        <f t="shared" si="10"/>
        <v>2.7299956699617864E-2</v>
      </c>
      <c r="N56" s="15">
        <f t="shared" si="10"/>
        <v>9.0250265332688442E-3</v>
      </c>
      <c r="O56" s="15">
        <f t="shared" si="10"/>
        <v>3.0902566081163567E-3</v>
      </c>
      <c r="P56" s="15">
        <f t="shared" si="5"/>
        <v>0.40465941856251836</v>
      </c>
      <c r="Q56" s="3"/>
    </row>
    <row r="57" spans="1:17" x14ac:dyDescent="0.2">
      <c r="A57" s="3">
        <f t="shared" si="7"/>
        <v>104.39999999999995</v>
      </c>
      <c r="B57" s="14">
        <f t="shared" si="2"/>
        <v>1.7399999999999991</v>
      </c>
      <c r="C57" s="15">
        <f t="shared" si="3"/>
        <v>6.5122473868701014E-157</v>
      </c>
      <c r="D57" s="15">
        <f t="shared" si="10"/>
        <v>3.0379171950789444E-61</v>
      </c>
      <c r="E57" s="15">
        <f t="shared" si="10"/>
        <v>1.5649474751087037E-24</v>
      </c>
      <c r="F57" s="15">
        <f t="shared" si="10"/>
        <v>2.2355691108636159E-10</v>
      </c>
      <c r="G57" s="15">
        <f t="shared" si="10"/>
        <v>7.2615702691054739E-5</v>
      </c>
      <c r="H57" s="15">
        <f t="shared" si="10"/>
        <v>1.0384141650928224E-2</v>
      </c>
      <c r="I57" s="15">
        <f t="shared" si="10"/>
        <v>6.7432109431551798E-2</v>
      </c>
      <c r="J57" s="15">
        <f t="shared" si="10"/>
        <v>0.11608888916830921</v>
      </c>
      <c r="K57" s="15">
        <f t="shared" si="10"/>
        <v>0.10357222538277332</v>
      </c>
      <c r="L57" s="15">
        <f t="shared" si="10"/>
        <v>6.1736301809199444E-2</v>
      </c>
      <c r="M57" s="15">
        <f t="shared" si="10"/>
        <v>2.727876692765796E-2</v>
      </c>
      <c r="N57" s="15">
        <f t="shared" si="10"/>
        <v>9.0223603640318742E-3</v>
      </c>
      <c r="O57" s="15">
        <f t="shared" si="10"/>
        <v>3.0899091967913693E-3</v>
      </c>
      <c r="P57" s="15">
        <f t="shared" si="5"/>
        <v>0.39867731985749116</v>
      </c>
      <c r="Q57" s="3"/>
    </row>
    <row r="58" spans="1:17" x14ac:dyDescent="0.2">
      <c r="A58" s="3">
        <f t="shared" si="7"/>
        <v>107.99999999999994</v>
      </c>
      <c r="B58" s="14">
        <f t="shared" si="2"/>
        <v>1.7999999999999992</v>
      </c>
      <c r="C58" s="15">
        <f t="shared" si="3"/>
        <v>3.2696573456429823E-162</v>
      </c>
      <c r="D58" s="15">
        <f t="shared" si="10"/>
        <v>2.9251361739151017E-63</v>
      </c>
      <c r="E58" s="15">
        <f t="shared" si="10"/>
        <v>2.6743626751792124E-25</v>
      </c>
      <c r="F58" s="15">
        <f t="shared" si="10"/>
        <v>1.1413731322893045E-10</v>
      </c>
      <c r="G58" s="15">
        <f t="shared" si="10"/>
        <v>5.6225787943673265E-5</v>
      </c>
      <c r="H58" s="15">
        <f t="shared" si="10"/>
        <v>9.4210090490487071E-3</v>
      </c>
      <c r="I58" s="15">
        <f t="shared" si="10"/>
        <v>6.4980225552962512E-2</v>
      </c>
      <c r="J58" s="15">
        <f t="shared" si="10"/>
        <v>0.11446425561586437</v>
      </c>
      <c r="K58" s="15">
        <f t="shared" si="10"/>
        <v>0.10301827442248197</v>
      </c>
      <c r="L58" s="15">
        <f t="shared" si="10"/>
        <v>6.1610449833447177E-2</v>
      </c>
      <c r="M58" s="15">
        <f t="shared" si="10"/>
        <v>2.7257593602846325E-2</v>
      </c>
      <c r="N58" s="15">
        <f t="shared" si="10"/>
        <v>9.0196949824334089E-3</v>
      </c>
      <c r="O58" s="15">
        <f t="shared" si="10"/>
        <v>3.089561824522889E-3</v>
      </c>
      <c r="P58" s="15">
        <f t="shared" si="5"/>
        <v>0.39291729078568832</v>
      </c>
      <c r="Q58" s="3"/>
    </row>
    <row r="59" spans="1:17" x14ac:dyDescent="0.2">
      <c r="A59" s="3">
        <f t="shared" si="7"/>
        <v>111.59999999999994</v>
      </c>
      <c r="B59" s="14">
        <f t="shared" si="2"/>
        <v>1.859999999999999</v>
      </c>
      <c r="C59" s="15">
        <f t="shared" si="3"/>
        <v>1.6416236243529162E-167</v>
      </c>
      <c r="D59" s="15">
        <f t="shared" si="10"/>
        <v>2.816542086732003E-65</v>
      </c>
      <c r="E59" s="15">
        <f t="shared" si="10"/>
        <v>4.5702592784431035E-26</v>
      </c>
      <c r="F59" s="15">
        <f t="shared" si="10"/>
        <v>5.8272974911906843E-11</v>
      </c>
      <c r="G59" s="15">
        <f t="shared" si="10"/>
        <v>4.3535201240658797E-5</v>
      </c>
      <c r="H59" s="15">
        <f t="shared" si="10"/>
        <v>8.5472073172580317E-3</v>
      </c>
      <c r="I59" s="15">
        <f t="shared" si="10"/>
        <v>6.2617494076763772E-2</v>
      </c>
      <c r="J59" s="15">
        <f t="shared" si="10"/>
        <v>0.11286235838382574</v>
      </c>
      <c r="K59" s="15">
        <f t="shared" si="10"/>
        <v>0.10246728624169328</v>
      </c>
      <c r="L59" s="15">
        <f t="shared" si="10"/>
        <v>6.1484854412093788E-2</v>
      </c>
      <c r="M59" s="15">
        <f t="shared" si="10"/>
        <v>2.7236436712416965E-2</v>
      </c>
      <c r="N59" s="15">
        <f t="shared" si="10"/>
        <v>9.0170303882407647E-3</v>
      </c>
      <c r="O59" s="15">
        <f t="shared" si="10"/>
        <v>3.0892144913065244E-3</v>
      </c>
      <c r="P59" s="15">
        <f t="shared" si="5"/>
        <v>0.38736541728311247</v>
      </c>
      <c r="Q59" s="3"/>
    </row>
    <row r="60" spans="1:17" x14ac:dyDescent="0.2">
      <c r="A60" s="3">
        <f t="shared" si="7"/>
        <v>115.19999999999993</v>
      </c>
      <c r="B60" s="14">
        <f t="shared" si="2"/>
        <v>1.9199999999999988</v>
      </c>
      <c r="C60" s="15">
        <f t="shared" ref="C60:C96" si="11">C$16*EXP(-$A60*C$22)</f>
        <v>8.2422340910582383E-173</v>
      </c>
      <c r="D60" s="15">
        <f t="shared" si="10"/>
        <v>2.7119794958861649E-67</v>
      </c>
      <c r="E60" s="15">
        <f t="shared" si="10"/>
        <v>7.8101859804021334E-27</v>
      </c>
      <c r="F60" s="15">
        <f t="shared" si="10"/>
        <v>2.9751353952696714E-11</v>
      </c>
      <c r="G60" s="15">
        <f t="shared" si="10"/>
        <v>3.3708976190131371E-5</v>
      </c>
      <c r="H60" s="15">
        <f t="shared" si="10"/>
        <v>7.7544509875580678E-3</v>
      </c>
      <c r="I60" s="15">
        <f t="shared" si="10"/>
        <v>6.0340673352353227E-2</v>
      </c>
      <c r="J60" s="15">
        <f t="shared" si="10"/>
        <v>0.11128287928335322</v>
      </c>
      <c r="K60" s="15">
        <f t="shared" si="10"/>
        <v>0.10191924499412659</v>
      </c>
      <c r="L60" s="15">
        <f t="shared" si="10"/>
        <v>6.1359515022142673E-2</v>
      </c>
      <c r="M60" s="15">
        <f t="shared" si="10"/>
        <v>2.7215296243613782E-2</v>
      </c>
      <c r="N60" s="15">
        <f t="shared" si="10"/>
        <v>9.0143665812213256E-3</v>
      </c>
      <c r="O60" s="15">
        <f t="shared" si="10"/>
        <v>3.0888671971378858E-3</v>
      </c>
      <c r="P60" s="15">
        <f t="shared" si="5"/>
        <v>0.38200900266744831</v>
      </c>
      <c r="Q60" s="3"/>
    </row>
    <row r="61" spans="1:17" x14ac:dyDescent="0.2">
      <c r="A61" s="3">
        <f t="shared" si="7"/>
        <v>118.79999999999993</v>
      </c>
      <c r="B61" s="14">
        <f t="shared" si="2"/>
        <v>1.9799999999999989</v>
      </c>
      <c r="C61" s="15">
        <f t="shared" si="11"/>
        <v>4.1382459294578284E-178</v>
      </c>
      <c r="D61" s="15">
        <f t="shared" si="10"/>
        <v>2.6112987342719574E-69</v>
      </c>
      <c r="E61" s="15">
        <f t="shared" si="10"/>
        <v>1.3346946274183685E-27</v>
      </c>
      <c r="F61" s="15">
        <f t="shared" si="10"/>
        <v>1.5189597980139893E-11</v>
      </c>
      <c r="G61" s="15">
        <f t="shared" si="10"/>
        <v>2.6100604646467705E-5</v>
      </c>
      <c r="H61" s="15">
        <f t="shared" si="10"/>
        <v>7.0352230718712279E-3</v>
      </c>
      <c r="I61" s="15">
        <f t="shared" si="10"/>
        <v>5.8146639598062398E-2</v>
      </c>
      <c r="J61" s="15">
        <f t="shared" si="10"/>
        <v>0.10972550457857608</v>
      </c>
      <c r="K61" s="15">
        <f t="shared" si="10"/>
        <v>0.1013741349182543</v>
      </c>
      <c r="L61" s="15">
        <f t="shared" si="10"/>
        <v>6.123443114166334E-2</v>
      </c>
      <c r="M61" s="15">
        <f t="shared" si="10"/>
        <v>2.7194172183690583E-2</v>
      </c>
      <c r="N61" s="15">
        <f t="shared" si="10"/>
        <v>9.011703561142545E-3</v>
      </c>
      <c r="O61" s="15">
        <f t="shared" si="10"/>
        <v>3.088519942012583E-3</v>
      </c>
      <c r="P61" s="15">
        <f t="shared" si="5"/>
        <v>0.3768364296151091</v>
      </c>
      <c r="Q61" s="3"/>
    </row>
    <row r="62" spans="1:17" x14ac:dyDescent="0.2">
      <c r="A62" s="3">
        <f t="shared" si="7"/>
        <v>122.39999999999992</v>
      </c>
      <c r="B62" s="14">
        <f t="shared" si="2"/>
        <v>2.0399999999999987</v>
      </c>
      <c r="C62" s="15">
        <f t="shared" si="11"/>
        <v>2.0777230036760046E-183</v>
      </c>
      <c r="D62" s="15">
        <f t="shared" ref="D62:O77" si="12">D$16*EXP(-$A62*D$22)</f>
        <v>2.514355691093597E-71</v>
      </c>
      <c r="E62" s="15">
        <f t="shared" si="12"/>
        <v>2.280880062177147E-28</v>
      </c>
      <c r="F62" s="15">
        <f t="shared" si="12"/>
        <v>7.7550718251381459E-12</v>
      </c>
      <c r="G62" s="15">
        <f t="shared" si="12"/>
        <v>2.0209500255028522E-5</v>
      </c>
      <c r="H62" s="15">
        <f t="shared" si="12"/>
        <v>6.3827037852715058E-3</v>
      </c>
      <c r="I62" s="15">
        <f t="shared" si="12"/>
        <v>5.6032382615350797E-2</v>
      </c>
      <c r="J62" s="15">
        <f t="shared" si="12"/>
        <v>0.10818992492427479</v>
      </c>
      <c r="K62" s="15">
        <f t="shared" si="12"/>
        <v>0.10083194033684859</v>
      </c>
      <c r="L62" s="15">
        <f t="shared" si="12"/>
        <v>6.1109602249789279E-2</v>
      </c>
      <c r="M62" s="15">
        <f t="shared" si="12"/>
        <v>2.7173064519911066E-2</v>
      </c>
      <c r="N62" s="15">
        <f t="shared" si="12"/>
        <v>9.0090413277719456E-3</v>
      </c>
      <c r="O62" s="15">
        <f t="shared" si="12"/>
        <v>3.0881727259262273E-3</v>
      </c>
      <c r="P62" s="15">
        <f t="shared" si="5"/>
        <v>0.37183704199315432</v>
      </c>
      <c r="Q62" s="3"/>
    </row>
    <row r="63" spans="1:17" x14ac:dyDescent="0.2">
      <c r="A63" s="3">
        <f t="shared" si="7"/>
        <v>125.99999999999991</v>
      </c>
      <c r="B63" s="14">
        <f t="shared" si="2"/>
        <v>2.0999999999999988</v>
      </c>
      <c r="C63" s="15">
        <f t="shared" si="11"/>
        <v>1.0431793937799571E-188</v>
      </c>
      <c r="D63" s="15">
        <f t="shared" si="12"/>
        <v>2.4210116055898821E-73</v>
      </c>
      <c r="E63" s="15">
        <f t="shared" si="12"/>
        <v>3.8978308229950622E-29</v>
      </c>
      <c r="F63" s="15">
        <f t="shared" si="12"/>
        <v>3.9593634467274677E-12</v>
      </c>
      <c r="G63" s="15">
        <f t="shared" si="12"/>
        <v>1.564806279739851E-5</v>
      </c>
      <c r="H63" s="15">
        <f t="shared" si="12"/>
        <v>5.7907058801595964E-3</v>
      </c>
      <c r="I63" s="15">
        <f t="shared" si="12"/>
        <v>5.3995001658835098E-2</v>
      </c>
      <c r="J63" s="15">
        <f t="shared" si="12"/>
        <v>0.10667583530443504</v>
      </c>
      <c r="K63" s="15">
        <f t="shared" si="12"/>
        <v>0.10029264565653051</v>
      </c>
      <c r="L63" s="15">
        <f t="shared" si="12"/>
        <v>6.098502782671579E-2</v>
      </c>
      <c r="M63" s="15">
        <f t="shared" si="12"/>
        <v>2.7151973239548825E-2</v>
      </c>
      <c r="N63" s="15">
        <f t="shared" si="12"/>
        <v>9.0063798808771196E-3</v>
      </c>
      <c r="O63" s="15">
        <f t="shared" si="12"/>
        <v>3.0878255488744301E-3</v>
      </c>
      <c r="P63" s="15">
        <f t="shared" si="5"/>
        <v>0.36700104306273318</v>
      </c>
      <c r="Q63" s="3"/>
    </row>
    <row r="64" spans="1:17" x14ac:dyDescent="0.2">
      <c r="A64" s="3">
        <f t="shared" si="7"/>
        <v>129.59999999999991</v>
      </c>
      <c r="B64" s="14">
        <f t="shared" si="2"/>
        <v>2.1599999999999984</v>
      </c>
      <c r="C64" s="15">
        <f t="shared" si="11"/>
        <v>5.2375761623750883E-194</v>
      </c>
      <c r="D64" s="15">
        <f t="shared" si="12"/>
        <v>2.3311328684175068E-75</v>
      </c>
      <c r="E64" s="15">
        <f t="shared" si="12"/>
        <v>6.6610627084828573E-30</v>
      </c>
      <c r="F64" s="15">
        <f t="shared" si="12"/>
        <v>2.021458892548988E-12</v>
      </c>
      <c r="G64" s="15">
        <f t="shared" si="12"/>
        <v>1.2116176363658533E-5</v>
      </c>
      <c r="H64" s="15">
        <f t="shared" si="12"/>
        <v>5.253615978214876E-3</v>
      </c>
      <c r="I64" s="15">
        <f t="shared" si="12"/>
        <v>5.2031701456487368E-2</v>
      </c>
      <c r="J64" s="15">
        <f t="shared" si="12"/>
        <v>0.10518293497166165</v>
      </c>
      <c r="K64" s="15">
        <f t="shared" si="12"/>
        <v>9.9756235367321491E-2</v>
      </c>
      <c r="L64" s="15">
        <f t="shared" si="12"/>
        <v>6.0860707353697821E-2</v>
      </c>
      <c r="M64" s="15">
        <f t="shared" si="12"/>
        <v>2.7130898329887316E-2</v>
      </c>
      <c r="N64" s="15">
        <f t="shared" si="12"/>
        <v>9.0037192202257251E-3</v>
      </c>
      <c r="O64" s="15">
        <f t="shared" si="12"/>
        <v>3.0874784108528017E-3</v>
      </c>
      <c r="P64" s="15">
        <f t="shared" si="5"/>
        <v>0.36231940726673417</v>
      </c>
      <c r="Q64" s="3"/>
    </row>
    <row r="65" spans="1:17" x14ac:dyDescent="0.2">
      <c r="A65" s="3">
        <f t="shared" si="7"/>
        <v>133.1999999999999</v>
      </c>
      <c r="B65" s="14">
        <f t="shared" si="2"/>
        <v>2.2199999999999984</v>
      </c>
      <c r="C65" s="15">
        <f t="shared" si="11"/>
        <v>2.6296727312911396E-199</v>
      </c>
      <c r="D65" s="15">
        <f t="shared" si="12"/>
        <v>2.2445908304071874E-77</v>
      </c>
      <c r="E65" s="15">
        <f t="shared" si="12"/>
        <v>1.1383191939625598E-30</v>
      </c>
      <c r="F65" s="15">
        <f t="shared" si="12"/>
        <v>1.0320588420956471E-12</v>
      </c>
      <c r="G65" s="15">
        <f t="shared" si="12"/>
        <v>9.3814634805583255E-6</v>
      </c>
      <c r="H65" s="15">
        <f t="shared" si="12"/>
        <v>4.7663413438283541E-3</v>
      </c>
      <c r="I65" s="15">
        <f t="shared" si="12"/>
        <v>5.0139788374541874E-2</v>
      </c>
      <c r="J65" s="15">
        <f t="shared" si="12"/>
        <v>0.1037109273874403</v>
      </c>
      <c r="K65" s="15">
        <f t="shared" si="12"/>
        <v>9.9222694042197399E-2</v>
      </c>
      <c r="L65" s="15">
        <f t="shared" si="12"/>
        <v>6.0736640313047797E-2</v>
      </c>
      <c r="M65" s="15">
        <f t="shared" si="12"/>
        <v>2.7109839778219878E-2</v>
      </c>
      <c r="N65" s="15">
        <f t="shared" si="12"/>
        <v>9.0010593455854913E-3</v>
      </c>
      <c r="O65" s="15">
        <f t="shared" si="12"/>
        <v>3.0871313118569555E-3</v>
      </c>
      <c r="P65" s="15">
        <f t="shared" si="5"/>
        <v>0.35778380336123072</v>
      </c>
      <c r="Q65" s="3"/>
    </row>
    <row r="66" spans="1:17" x14ac:dyDescent="0.2">
      <c r="A66" s="3">
        <f t="shared" si="7"/>
        <v>136.7999999999999</v>
      </c>
      <c r="B66" s="14">
        <f t="shared" si="2"/>
        <v>2.2799999999999985</v>
      </c>
      <c r="C66" s="15">
        <f t="shared" si="11"/>
        <v>1.3203013110094761E-204</v>
      </c>
      <c r="D66" s="15">
        <f t="shared" si="12"/>
        <v>2.1612616184199792E-79</v>
      </c>
      <c r="E66" s="15">
        <f t="shared" si="12"/>
        <v>1.9452910804958818E-31</v>
      </c>
      <c r="F66" s="15">
        <f t="shared" si="12"/>
        <v>5.2691917578630613E-13</v>
      </c>
      <c r="G66" s="15">
        <f t="shared" si="12"/>
        <v>7.2639960326950831E-6</v>
      </c>
      <c r="H66" s="15">
        <f t="shared" si="12"/>
        <v>4.3242615943175243E-3</v>
      </c>
      <c r="I66" s="15">
        <f t="shared" si="12"/>
        <v>4.8316666721848985E-2</v>
      </c>
      <c r="J66" s="15">
        <f t="shared" si="12"/>
        <v>0.1022595201632354</v>
      </c>
      <c r="K66" s="15">
        <f t="shared" si="12"/>
        <v>9.8692006336644711E-2</v>
      </c>
      <c r="L66" s="15">
        <f t="shared" si="12"/>
        <v>6.0612826188133476E-2</v>
      </c>
      <c r="M66" s="15">
        <f t="shared" si="12"/>
        <v>2.7088797571849708E-2</v>
      </c>
      <c r="N66" s="15">
        <f t="shared" si="12"/>
        <v>8.998400256724215E-3</v>
      </c>
      <c r="O66" s="15">
        <f t="shared" si="12"/>
        <v>3.0867842518825031E-3</v>
      </c>
      <c r="P66" s="15">
        <f t="shared" si="5"/>
        <v>0.35338652708119617</v>
      </c>
      <c r="Q66" s="3"/>
    </row>
    <row r="67" spans="1:17" x14ac:dyDescent="0.2">
      <c r="A67" s="3">
        <f t="shared" si="7"/>
        <v>140.39999999999989</v>
      </c>
      <c r="B67" s="14">
        <f t="shared" si="2"/>
        <v>2.3399999999999981</v>
      </c>
      <c r="C67" s="15">
        <f t="shared" si="11"/>
        <v>6.6289448535200475E-210</v>
      </c>
      <c r="D67" s="15">
        <f t="shared" si="12"/>
        <v>2.0810259580397461E-81</v>
      </c>
      <c r="E67" s="15">
        <f t="shared" si="12"/>
        <v>3.3243376795606886E-32</v>
      </c>
      <c r="F67" s="15">
        <f t="shared" si="12"/>
        <v>2.6901936836038282E-13</v>
      </c>
      <c r="G67" s="15">
        <f t="shared" si="12"/>
        <v>5.6244570447200336E-6</v>
      </c>
      <c r="H67" s="15">
        <f t="shared" si="12"/>
        <v>3.9231848890348663E-3</v>
      </c>
      <c r="I67" s="15">
        <f t="shared" si="12"/>
        <v>4.6559835188605528E-2</v>
      </c>
      <c r="J67" s="15">
        <f t="shared" si="12"/>
        <v>0.10082842500241226</v>
      </c>
      <c r="K67" s="15">
        <f t="shared" si="12"/>
        <v>9.8164156988219342E-2</v>
      </c>
      <c r="L67" s="15">
        <f t="shared" si="12"/>
        <v>6.0489264463375783E-2</v>
      </c>
      <c r="M67" s="15">
        <f t="shared" si="12"/>
        <v>2.7067771698089858E-2</v>
      </c>
      <c r="N67" s="15">
        <f t="shared" si="12"/>
        <v>8.9957419534097624E-3</v>
      </c>
      <c r="O67" s="15">
        <f t="shared" si="12"/>
        <v>3.0864372309250591E-3</v>
      </c>
      <c r="P67" s="15">
        <f t="shared" si="5"/>
        <v>0.34912044187138619</v>
      </c>
      <c r="Q67" s="3"/>
    </row>
    <row r="68" spans="1:17" x14ac:dyDescent="0.2">
      <c r="A68" s="3">
        <f t="shared" si="7"/>
        <v>143.99999999999989</v>
      </c>
      <c r="B68" s="14">
        <f t="shared" si="2"/>
        <v>2.3999999999999981</v>
      </c>
      <c r="C68" s="15">
        <f t="shared" si="11"/>
        <v>3.3282485978455962E-215</v>
      </c>
      <c r="D68" s="15">
        <f t="shared" si="12"/>
        <v>2.0037690028480869E-83</v>
      </c>
      <c r="E68" s="15">
        <f t="shared" si="12"/>
        <v>5.6810115044221724E-33</v>
      </c>
      <c r="F68" s="15">
        <f t="shared" si="12"/>
        <v>1.3734823836126595E-13</v>
      </c>
      <c r="G68" s="15">
        <f t="shared" si="12"/>
        <v>4.3549744390710719E-6</v>
      </c>
      <c r="H68" s="15">
        <f t="shared" si="12"/>
        <v>3.5593081819511574E-3</v>
      </c>
      <c r="I68" s="15">
        <f t="shared" si="12"/>
        <v>4.4866883414575752E-2</v>
      </c>
      <c r="J68" s="15">
        <f t="shared" si="12"/>
        <v>9.9417357642971965E-2</v>
      </c>
      <c r="K68" s="15">
        <f t="shared" si="12"/>
        <v>9.7639130816107589E-2</v>
      </c>
      <c r="L68" s="15">
        <f t="shared" si="12"/>
        <v>6.0365954624246689E-2</v>
      </c>
      <c r="M68" s="15">
        <f t="shared" si="12"/>
        <v>2.7046762144263225E-2</v>
      </c>
      <c r="N68" s="15">
        <f t="shared" si="12"/>
        <v>8.9930844354100658E-3</v>
      </c>
      <c r="O68" s="15">
        <f t="shared" si="12"/>
        <v>3.0860902489802358E-3</v>
      </c>
      <c r="P68" s="15">
        <f t="shared" si="5"/>
        <v>0.34497892648308309</v>
      </c>
      <c r="Q68" s="3"/>
    </row>
    <row r="69" spans="1:17" x14ac:dyDescent="0.2">
      <c r="A69" s="3">
        <f t="shared" si="7"/>
        <v>147.59999999999988</v>
      </c>
      <c r="B69" s="14">
        <f t="shared" ref="B69:B128" si="13">A69/60</f>
        <v>2.4599999999999982</v>
      </c>
      <c r="C69" s="15">
        <f t="shared" si="11"/>
        <v>1.6710410138921331E-220</v>
      </c>
      <c r="D69" s="15">
        <f t="shared" si="12"/>
        <v>1.9293801700373262E-85</v>
      </c>
      <c r="E69" s="15">
        <f t="shared" si="12"/>
        <v>9.708367447690235E-34</v>
      </c>
      <c r="F69" s="15">
        <f t="shared" si="12"/>
        <v>7.0123347236738273E-14</v>
      </c>
      <c r="G69" s="15">
        <f t="shared" si="12"/>
        <v>3.3720236840934832E-6</v>
      </c>
      <c r="H69" s="15">
        <f t="shared" si="12"/>
        <v>3.2291811608249339E-3</v>
      </c>
      <c r="I69" s="15">
        <f t="shared" si="12"/>
        <v>4.3235488682094335E-2</v>
      </c>
      <c r="J69" s="15">
        <f t="shared" si="12"/>
        <v>9.8026037801087623E-2</v>
      </c>
      <c r="K69" s="15">
        <f t="shared" si="12"/>
        <v>9.7116912720689591E-2</v>
      </c>
      <c r="L69" s="15">
        <f t="shared" si="12"/>
        <v>6.024289615726703E-2</v>
      </c>
      <c r="M69" s="15">
        <f t="shared" si="12"/>
        <v>2.702576889770255E-2</v>
      </c>
      <c r="N69" s="15">
        <f t="shared" si="12"/>
        <v>8.9904277024931284E-3</v>
      </c>
      <c r="O69" s="15">
        <f t="shared" si="12"/>
        <v>3.0857433060436485E-3</v>
      </c>
      <c r="P69" s="15">
        <f t="shared" ref="P69:P128" si="14">SUM(C69:O69)</f>
        <v>0.3409558284519571</v>
      </c>
    </row>
    <row r="70" spans="1:17" x14ac:dyDescent="0.2">
      <c r="A70" s="3">
        <f t="shared" si="7"/>
        <v>151.19999999999987</v>
      </c>
      <c r="B70" s="14">
        <f t="shared" si="13"/>
        <v>2.5199999999999978</v>
      </c>
      <c r="C70" s="15">
        <f t="shared" si="11"/>
        <v>8.3899323864124177E-226</v>
      </c>
      <c r="D70" s="15">
        <f t="shared" si="12"/>
        <v>1.8577529821262937E-87</v>
      </c>
      <c r="E70" s="15">
        <f t="shared" si="12"/>
        <v>1.659077761521942E-34</v>
      </c>
      <c r="F70" s="15">
        <f t="shared" si="12"/>
        <v>3.5801579156408943E-14</v>
      </c>
      <c r="G70" s="15">
        <f t="shared" si="12"/>
        <v>2.6109323682994515E-6</v>
      </c>
      <c r="H70" s="15">
        <f t="shared" si="12"/>
        <v>2.9296735310260251E-3</v>
      </c>
      <c r="I70" s="15">
        <f t="shared" si="12"/>
        <v>4.1663412729314557E-2</v>
      </c>
      <c r="J70" s="15">
        <f t="shared" si="12"/>
        <v>9.6654189115431097E-2</v>
      </c>
      <c r="K70" s="15">
        <f t="shared" si="12"/>
        <v>9.659748768310511E-2</v>
      </c>
      <c r="L70" s="15">
        <f t="shared" si="12"/>
        <v>6.0120088550004405E-2</v>
      </c>
      <c r="M70" s="15">
        <f t="shared" si="12"/>
        <v>2.7004791945750409E-2</v>
      </c>
      <c r="N70" s="15">
        <f t="shared" si="12"/>
        <v>8.9877717544270229E-3</v>
      </c>
      <c r="O70" s="15">
        <f t="shared" si="12"/>
        <v>3.0853964021109108E-3</v>
      </c>
      <c r="P70" s="15">
        <f t="shared" si="14"/>
        <v>0.33704542264357362</v>
      </c>
    </row>
    <row r="71" spans="1:17" x14ac:dyDescent="0.2">
      <c r="A71" s="3">
        <f t="shared" si="7"/>
        <v>154.79999999999987</v>
      </c>
      <c r="B71" s="14">
        <f t="shared" si="13"/>
        <v>2.5799999999999979</v>
      </c>
      <c r="C71" s="15">
        <f t="shared" si="11"/>
        <v>4.2124020214570114E-231</v>
      </c>
      <c r="D71" s="15">
        <f t="shared" si="12"/>
        <v>1.788784914552308E-89</v>
      </c>
      <c r="E71" s="15">
        <f t="shared" si="12"/>
        <v>2.8352233612990092E-35</v>
      </c>
      <c r="F71" s="15">
        <f t="shared" si="12"/>
        <v>1.8278549450376047E-14</v>
      </c>
      <c r="G71" s="15">
        <f t="shared" si="12"/>
        <v>2.0216251338894166E-6</v>
      </c>
      <c r="H71" s="15">
        <f t="shared" si="12"/>
        <v>2.657945333795353E-3</v>
      </c>
      <c r="I71" s="15">
        <f t="shared" si="12"/>
        <v>4.0148498679329049E-2</v>
      </c>
      <c r="J71" s="15">
        <f t="shared" si="12"/>
        <v>9.5301539092278481E-2</v>
      </c>
      <c r="K71" s="15">
        <f t="shared" si="12"/>
        <v>9.6080840764821471E-2</v>
      </c>
      <c r="L71" s="15">
        <f t="shared" si="12"/>
        <v>5.9997531291071014E-2</v>
      </c>
      <c r="M71" s="15">
        <f t="shared" si="12"/>
        <v>2.6983831275759193E-2</v>
      </c>
      <c r="N71" s="15">
        <f t="shared" si="12"/>
        <v>8.9851165909798879E-3</v>
      </c>
      <c r="O71" s="15">
        <f t="shared" si="12"/>
        <v>3.0850495371776382E-3</v>
      </c>
      <c r="P71" s="15">
        <f t="shared" si="14"/>
        <v>0.33324237419036423</v>
      </c>
    </row>
    <row r="72" spans="1:17" x14ac:dyDescent="0.2">
      <c r="A72" s="3">
        <f t="shared" si="7"/>
        <v>158.39999999999986</v>
      </c>
      <c r="B72" s="14">
        <f t="shared" si="13"/>
        <v>2.6399999999999979</v>
      </c>
      <c r="C72" s="15">
        <f t="shared" si="11"/>
        <v>2.1149551597236045E-236</v>
      </c>
      <c r="D72" s="15">
        <f t="shared" si="12"/>
        <v>1.7223772489212364E-91</v>
      </c>
      <c r="E72" s="15">
        <f t="shared" si="12"/>
        <v>4.8451565652243571E-36</v>
      </c>
      <c r="F72" s="15">
        <f t="shared" si="12"/>
        <v>9.3321405893916613E-15</v>
      </c>
      <c r="G72" s="15">
        <f t="shared" si="12"/>
        <v>1.5653290110441727E-6</v>
      </c>
      <c r="H72" s="15">
        <f t="shared" si="12"/>
        <v>2.4114200174960515E-3</v>
      </c>
      <c r="I72" s="15">
        <f t="shared" si="12"/>
        <v>3.8688668080950187E-2</v>
      </c>
      <c r="J72" s="15">
        <f t="shared" si="12"/>
        <v>9.3967819051384016E-2</v>
      </c>
      <c r="K72" s="15">
        <f t="shared" si="12"/>
        <v>9.5566957107204087E-2</v>
      </c>
      <c r="L72" s="15">
        <f t="shared" si="12"/>
        <v>5.9875223870121556E-2</v>
      </c>
      <c r="M72" s="15">
        <f t="shared" si="12"/>
        <v>2.6962886875091116E-2</v>
      </c>
      <c r="N72" s="15">
        <f t="shared" si="12"/>
        <v>8.9824622119199313E-3</v>
      </c>
      <c r="O72" s="15">
        <f t="shared" si="12"/>
        <v>3.0847027112394462E-3</v>
      </c>
      <c r="P72" s="15">
        <f t="shared" si="14"/>
        <v>0.32954170525442678</v>
      </c>
    </row>
    <row r="73" spans="1:17" x14ac:dyDescent="0.2">
      <c r="A73" s="3">
        <f t="shared" si="7"/>
        <v>161.99999999999986</v>
      </c>
      <c r="B73" s="14">
        <f t="shared" si="13"/>
        <v>2.6999999999999975</v>
      </c>
      <c r="C73" s="15">
        <f t="shared" si="11"/>
        <v>1.0618728470970692E-241</v>
      </c>
      <c r="D73" s="15">
        <f t="shared" si="12"/>
        <v>1.6584349317055565E-93</v>
      </c>
      <c r="E73" s="15">
        <f t="shared" si="12"/>
        <v>8.2799621581775255E-37</v>
      </c>
      <c r="F73" s="15">
        <f t="shared" si="12"/>
        <v>4.7645382483225435E-15</v>
      </c>
      <c r="G73" s="15">
        <f t="shared" si="12"/>
        <v>1.2120223832508814E-6</v>
      </c>
      <c r="H73" s="15">
        <f t="shared" si="12"/>
        <v>2.1877600065150064E-3</v>
      </c>
      <c r="I73" s="15">
        <f t="shared" si="12"/>
        <v>3.7281918057090066E-2</v>
      </c>
      <c r="J73" s="15">
        <f t="shared" si="12"/>
        <v>9.2652764072611637E-2</v>
      </c>
      <c r="K73" s="15">
        <f t="shared" si="12"/>
        <v>9.5055821931088982E-2</v>
      </c>
      <c r="L73" s="15">
        <f t="shared" si="12"/>
        <v>5.9753165777851086E-2</v>
      </c>
      <c r="M73" s="15">
        <f t="shared" si="12"/>
        <v>2.6941958731118203E-2</v>
      </c>
      <c r="N73" s="15">
        <f t="shared" si="12"/>
        <v>8.9798086170154306E-3</v>
      </c>
      <c r="O73" s="15">
        <f t="shared" si="12"/>
        <v>3.0843559242919516E-3</v>
      </c>
      <c r="P73" s="15">
        <f t="shared" si="14"/>
        <v>0.32593876513997033</v>
      </c>
    </row>
    <row r="74" spans="1:17" x14ac:dyDescent="0.2">
      <c r="A74" s="3">
        <f t="shared" si="7"/>
        <v>165.59999999999985</v>
      </c>
      <c r="B74" s="14">
        <f t="shared" si="13"/>
        <v>2.7599999999999976</v>
      </c>
      <c r="C74" s="15">
        <f t="shared" si="11"/>
        <v>5.3314319134277334E-247</v>
      </c>
      <c r="D74" s="15">
        <f t="shared" si="12"/>
        <v>1.5968664381882271E-95</v>
      </c>
      <c r="E74" s="15">
        <f t="shared" si="12"/>
        <v>1.4149753969338914E-37</v>
      </c>
      <c r="F74" s="15">
        <f t="shared" si="12"/>
        <v>2.4325420842388079E-15</v>
      </c>
      <c r="G74" s="15">
        <f t="shared" si="12"/>
        <v>9.3845974049968545E-7</v>
      </c>
      <c r="H74" s="15">
        <f t="shared" si="12"/>
        <v>1.9848445361569543E-3</v>
      </c>
      <c r="I74" s="15">
        <f t="shared" si="12"/>
        <v>3.5926318556827437E-2</v>
      </c>
      <c r="J74" s="15">
        <f t="shared" si="12"/>
        <v>9.1356112943312931E-2</v>
      </c>
      <c r="K74" s="15">
        <f t="shared" si="12"/>
        <v>9.4547420536357854E-2</v>
      </c>
      <c r="L74" s="15">
        <f t="shared" si="12"/>
        <v>5.9631356505992897E-2</v>
      </c>
      <c r="M74" s="15">
        <f t="shared" si="12"/>
        <v>2.6921046831222272E-2</v>
      </c>
      <c r="N74" s="15">
        <f t="shared" si="12"/>
        <v>8.9771558060347308E-3</v>
      </c>
      <c r="O74" s="15">
        <f t="shared" si="12"/>
        <v>3.0840091763307703E-3</v>
      </c>
      <c r="P74" s="15">
        <f t="shared" si="14"/>
        <v>0.32242920335197878</v>
      </c>
    </row>
    <row r="75" spans="1:17" x14ac:dyDescent="0.2">
      <c r="A75" s="3">
        <f t="shared" si="7"/>
        <v>169.19999999999985</v>
      </c>
      <c r="B75" s="14">
        <f t="shared" si="13"/>
        <v>2.8199999999999976</v>
      </c>
      <c r="C75" s="15">
        <f t="shared" si="11"/>
        <v>2.6767956563934399E-252</v>
      </c>
      <c r="D75" s="15">
        <f t="shared" si="12"/>
        <v>1.5375836414573384E-97</v>
      </c>
      <c r="E75" s="15">
        <f t="shared" si="12"/>
        <v>2.4180730970501334E-38</v>
      </c>
      <c r="F75" s="15">
        <f t="shared" si="12"/>
        <v>1.2419379766079492E-15</v>
      </c>
      <c r="G75" s="15">
        <f t="shared" si="12"/>
        <v>7.2664226066230654E-7</v>
      </c>
      <c r="H75" s="15">
        <f t="shared" si="12"/>
        <v>1.800749543359517E-3</v>
      </c>
      <c r="I75" s="15">
        <f t="shared" si="12"/>
        <v>3.4620009707391798E-2</v>
      </c>
      <c r="J75" s="15">
        <f t="shared" si="12"/>
        <v>9.0077608106442095E-2</v>
      </c>
      <c r="K75" s="15">
        <f t="shared" si="12"/>
        <v>9.4041738301515229E-2</v>
      </c>
      <c r="L75" s="15">
        <f t="shared" si="12"/>
        <v>5.9509795547316405E-2</v>
      </c>
      <c r="M75" s="15">
        <f t="shared" si="12"/>
        <v>2.6900151162794948E-2</v>
      </c>
      <c r="N75" s="15">
        <f t="shared" si="12"/>
        <v>8.9745037787462463E-3</v>
      </c>
      <c r="O75" s="15">
        <f t="shared" si="12"/>
        <v>3.0836624673515195E-3</v>
      </c>
      <c r="P75" s="15">
        <f t="shared" si="14"/>
        <v>0.31900894525717965</v>
      </c>
    </row>
    <row r="76" spans="1:17" x14ac:dyDescent="0.2">
      <c r="A76" s="3">
        <f t="shared" si="7"/>
        <v>172.79999999999984</v>
      </c>
      <c r="B76" s="14">
        <f t="shared" si="13"/>
        <v>2.8799999999999972</v>
      </c>
      <c r="C76" s="15">
        <f t="shared" si="11"/>
        <v>1.3439607036978668E-257</v>
      </c>
      <c r="D76" s="15">
        <f t="shared" si="12"/>
        <v>1.4805016862647211E-99</v>
      </c>
      <c r="E76" s="15">
        <f t="shared" si="12"/>
        <v>4.1322820985775776E-39</v>
      </c>
      <c r="F76" s="15">
        <f t="shared" si="12"/>
        <v>6.3407327985599834E-16</v>
      </c>
      <c r="G76" s="15">
        <f t="shared" si="12"/>
        <v>5.6263359225115883E-7</v>
      </c>
      <c r="H76" s="15">
        <f t="shared" si="12"/>
        <v>1.6337294225511529E-3</v>
      </c>
      <c r="I76" s="15">
        <f t="shared" si="12"/>
        <v>3.3361199262431265E-2</v>
      </c>
      <c r="J76" s="15">
        <f t="shared" si="12"/>
        <v>8.8816995609396612E-2</v>
      </c>
      <c r="K76" s="15">
        <f t="shared" si="12"/>
        <v>9.353876068326801E-2</v>
      </c>
      <c r="L76" s="15">
        <f t="shared" si="12"/>
        <v>5.9388482395625039E-2</v>
      </c>
      <c r="M76" s="15">
        <f t="shared" si="12"/>
        <v>2.6879271713237628E-2</v>
      </c>
      <c r="N76" s="15">
        <f t="shared" si="12"/>
        <v>8.9718525349184574E-3</v>
      </c>
      <c r="O76" s="15">
        <f t="shared" si="12"/>
        <v>3.0833157973498169E-3</v>
      </c>
      <c r="P76" s="15">
        <f t="shared" si="14"/>
        <v>0.31567417005237086</v>
      </c>
    </row>
    <row r="77" spans="1:17" x14ac:dyDescent="0.2">
      <c r="A77" s="3">
        <f t="shared" si="7"/>
        <v>176.39999999999984</v>
      </c>
      <c r="B77" s="14">
        <f t="shared" si="13"/>
        <v>2.9399999999999973</v>
      </c>
      <c r="C77" s="15">
        <f t="shared" si="11"/>
        <v>6.7477335028160888E-263</v>
      </c>
      <c r="D77" s="15">
        <f t="shared" si="12"/>
        <v>1.4255388675670288E-101</v>
      </c>
      <c r="E77" s="15">
        <f t="shared" si="12"/>
        <v>7.0617200791223406E-40</v>
      </c>
      <c r="F77" s="15">
        <f t="shared" si="12"/>
        <v>3.2372705545686093E-16</v>
      </c>
      <c r="G77" s="15">
        <f t="shared" si="12"/>
        <v>4.3564292398974097E-7</v>
      </c>
      <c r="H77" s="15">
        <f t="shared" si="12"/>
        <v>1.4822004736593424E-3</v>
      </c>
      <c r="I77" s="15">
        <f t="shared" si="12"/>
        <v>3.2148160143063507E-2</v>
      </c>
      <c r="J77" s="15">
        <f t="shared" si="12"/>
        <v>8.7574025053573923E-2</v>
      </c>
      <c r="K77" s="15">
        <f t="shared" si="12"/>
        <v>9.303847321610717E-2</v>
      </c>
      <c r="L77" s="15">
        <f t="shared" si="12"/>
        <v>5.9267416545754112E-2</v>
      </c>
      <c r="M77" s="15">
        <f t="shared" si="12"/>
        <v>2.6858408469961504E-2</v>
      </c>
      <c r="N77" s="15">
        <f t="shared" si="12"/>
        <v>8.9692020743199156E-3</v>
      </c>
      <c r="O77" s="15">
        <f t="shared" si="12"/>
        <v>3.0829691663212806E-3</v>
      </c>
      <c r="P77" s="15">
        <f t="shared" si="14"/>
        <v>0.31242129078568504</v>
      </c>
    </row>
    <row r="78" spans="1:17" x14ac:dyDescent="0.2">
      <c r="A78" s="3">
        <f t="shared" si="7"/>
        <v>179.99999999999983</v>
      </c>
      <c r="B78" s="14">
        <f t="shared" si="13"/>
        <v>2.9999999999999973</v>
      </c>
      <c r="C78" s="15">
        <f t="shared" si="11"/>
        <v>3.3878897872350151E-268</v>
      </c>
      <c r="D78" s="15">
        <f t="shared" ref="D78:O87" si="15">D$16*EXP(-$A78*D$22)</f>
        <v>1.3726165135761463E-103</v>
      </c>
      <c r="E78" s="15">
        <f t="shared" si="15"/>
        <v>1.2067881448133941E-40</v>
      </c>
      <c r="F78" s="15">
        <f t="shared" si="15"/>
        <v>1.6527932932068988E-16</v>
      </c>
      <c r="G78" s="15">
        <f t="shared" si="15"/>
        <v>3.3731501253414593E-7</v>
      </c>
      <c r="H78" s="15">
        <f t="shared" si="15"/>
        <v>1.3447258853215608E-3</v>
      </c>
      <c r="I78" s="15">
        <f t="shared" si="15"/>
        <v>3.0979228068335876E-2</v>
      </c>
      <c r="J78" s="15">
        <f t="shared" si="15"/>
        <v>8.6348449544634359E-2</v>
      </c>
      <c r="K78" s="15">
        <f t="shared" si="15"/>
        <v>9.2540861511891781E-2</v>
      </c>
      <c r="L78" s="15">
        <f t="shared" si="15"/>
        <v>5.9146597493568764E-2</v>
      </c>
      <c r="M78" s="15">
        <f t="shared" si="15"/>
        <v>2.6837561420387519E-2</v>
      </c>
      <c r="N78" s="15">
        <f t="shared" si="15"/>
        <v>8.9665523967192382E-3</v>
      </c>
      <c r="O78" s="15">
        <f t="shared" si="15"/>
        <v>3.0826225742615295E-3</v>
      </c>
      <c r="P78" s="15">
        <f t="shared" si="14"/>
        <v>0.30924693621013327</v>
      </c>
    </row>
    <row r="79" spans="1:17" x14ac:dyDescent="0.2">
      <c r="A79" s="3">
        <f t="shared" si="7"/>
        <v>183.59999999999982</v>
      </c>
      <c r="B79" s="14">
        <f t="shared" si="13"/>
        <v>3.0599999999999969</v>
      </c>
      <c r="C79" s="15">
        <f t="shared" si="11"/>
        <v>1.7009855539878514E-273</v>
      </c>
      <c r="D79" s="15">
        <f t="shared" si="15"/>
        <v>1.3216588731512408E-105</v>
      </c>
      <c r="E79" s="15">
        <f t="shared" si="15"/>
        <v>2.0622987177978786E-41</v>
      </c>
      <c r="F79" s="15">
        <f t="shared" si="15"/>
        <v>8.4383607240197086E-17</v>
      </c>
      <c r="G79" s="15">
        <f t="shared" si="15"/>
        <v>2.6118045632158757E-7</v>
      </c>
      <c r="H79" s="15">
        <f t="shared" si="15"/>
        <v>1.2200021109084174E-3</v>
      </c>
      <c r="I79" s="15">
        <f t="shared" si="15"/>
        <v>2.9852799271843963E-2</v>
      </c>
      <c r="J79" s="15">
        <f t="shared" si="15"/>
        <v>8.5140025643459682E-2</v>
      </c>
      <c r="K79" s="15">
        <f t="shared" si="15"/>
        <v>9.2045911259435134E-2</v>
      </c>
      <c r="L79" s="15">
        <f t="shared" si="15"/>
        <v>5.9026024735961809E-2</v>
      </c>
      <c r="M79" s="15">
        <f t="shared" si="15"/>
        <v>2.6816730551946399E-2</v>
      </c>
      <c r="N79" s="15">
        <f t="shared" si="15"/>
        <v>8.9639035018851138E-3</v>
      </c>
      <c r="O79" s="15">
        <f t="shared" si="15"/>
        <v>3.0822760211661818E-3</v>
      </c>
      <c r="P79" s="15">
        <f t="shared" si="14"/>
        <v>0.30614793427706311</v>
      </c>
    </row>
    <row r="80" spans="1:17" x14ac:dyDescent="0.2">
      <c r="A80" s="3">
        <f t="shared" si="7"/>
        <v>187.19999999999982</v>
      </c>
      <c r="B80" s="14">
        <f t="shared" si="13"/>
        <v>3.119999999999997</v>
      </c>
      <c r="C80" s="15">
        <f t="shared" si="11"/>
        <v>8.5402773897102817E-279</v>
      </c>
      <c r="D80" s="15">
        <f t="shared" si="15"/>
        <v>1.2725930073713221E-107</v>
      </c>
      <c r="E80" s="15">
        <f t="shared" si="15"/>
        <v>3.5242938205101676E-42</v>
      </c>
      <c r="F80" s="15">
        <f t="shared" si="15"/>
        <v>4.3082176096272591E-17</v>
      </c>
      <c r="G80" s="15">
        <f t="shared" si="15"/>
        <v>2.0223004677992876E-7</v>
      </c>
      <c r="H80" s="15">
        <f t="shared" si="15"/>
        <v>1.1068465081752162E-3</v>
      </c>
      <c r="I80" s="15">
        <f t="shared" si="15"/>
        <v>2.8767328301375582E-2</v>
      </c>
      <c r="J80" s="15">
        <f t="shared" si="15"/>
        <v>8.3948513317798318E-2</v>
      </c>
      <c r="K80" s="15">
        <f t="shared" si="15"/>
        <v>9.1553608224093239E-2</v>
      </c>
      <c r="L80" s="15">
        <f t="shared" si="15"/>
        <v>5.8905697770851688E-2</v>
      </c>
      <c r="M80" s="15">
        <f t="shared" si="15"/>
        <v>2.6795915852078619E-2</v>
      </c>
      <c r="N80" s="15">
        <f t="shared" si="15"/>
        <v>8.9612553895862986E-3</v>
      </c>
      <c r="O80" s="15">
        <f t="shared" si="15"/>
        <v>3.081929507030858E-3</v>
      </c>
      <c r="P80" s="15">
        <f t="shared" si="14"/>
        <v>0.30312129710103664</v>
      </c>
    </row>
    <row r="81" spans="1:16" x14ac:dyDescent="0.2">
      <c r="A81" s="3">
        <f t="shared" si="7"/>
        <v>190.79999999999981</v>
      </c>
      <c r="B81" s="14">
        <f t="shared" si="13"/>
        <v>3.1799999999999971</v>
      </c>
      <c r="C81" s="15">
        <f t="shared" si="11"/>
        <v>4.28788696777644E-284</v>
      </c>
      <c r="D81" s="15">
        <f t="shared" si="15"/>
        <v>1.225348685133114E-109</v>
      </c>
      <c r="E81" s="15">
        <f t="shared" si="15"/>
        <v>6.0227196119041928E-43</v>
      </c>
      <c r="F81" s="15">
        <f t="shared" si="15"/>
        <v>2.1995669039212148E-17</v>
      </c>
      <c r="G81" s="15">
        <f t="shared" si="15"/>
        <v>1.5658519169694813E-7</v>
      </c>
      <c r="H81" s="15">
        <f t="shared" si="15"/>
        <v>1.0041861253399368E-3</v>
      </c>
      <c r="I81" s="15">
        <f t="shared" si="15"/>
        <v>2.7721325898561456E-2</v>
      </c>
      <c r="J81" s="15">
        <f t="shared" si="15"/>
        <v>8.2773675894587048E-2</v>
      </c>
      <c r="K81" s="15">
        <f t="shared" si="15"/>
        <v>9.1063938247355355E-2</v>
      </c>
      <c r="L81" s="15">
        <f t="shared" si="15"/>
        <v>5.8785616097180332E-2</v>
      </c>
      <c r="M81" s="15">
        <f t="shared" si="15"/>
        <v>2.6775117308234397E-2</v>
      </c>
      <c r="N81" s="15">
        <f t="shared" si="15"/>
        <v>8.9586080595916127E-3</v>
      </c>
      <c r="O81" s="15">
        <f t="shared" si="15"/>
        <v>3.0815830318511772E-3</v>
      </c>
      <c r="P81" s="15">
        <f t="shared" si="14"/>
        <v>0.30016420724789306</v>
      </c>
    </row>
    <row r="82" spans="1:16" x14ac:dyDescent="0.2">
      <c r="A82" s="3">
        <f t="shared" si="7"/>
        <v>194.39999999999981</v>
      </c>
      <c r="B82" s="14">
        <f t="shared" si="13"/>
        <v>3.2399999999999967</v>
      </c>
      <c r="C82" s="15">
        <f t="shared" si="11"/>
        <v>2.1528545045360244E-289</v>
      </c>
      <c r="D82" s="15">
        <f t="shared" si="15"/>
        <v>1.1798582826247952E-111</v>
      </c>
      <c r="E82" s="15">
        <f t="shared" si="15"/>
        <v>1.0292317658794003E-43</v>
      </c>
      <c r="F82" s="15">
        <f t="shared" si="15"/>
        <v>1.1229921520245921E-17</v>
      </c>
      <c r="G82" s="15">
        <f t="shared" si="15"/>
        <v>1.2124272653436152E-7</v>
      </c>
      <c r="H82" s="15">
        <f t="shared" si="15"/>
        <v>9.1104752725624095E-4</v>
      </c>
      <c r="I82" s="15">
        <f t="shared" si="15"/>
        <v>2.6713356955623428E-2</v>
      </c>
      <c r="J82" s="15">
        <f t="shared" si="15"/>
        <v>8.1615280012940078E-2</v>
      </c>
      <c r="K82" s="15">
        <f t="shared" si="15"/>
        <v>9.057688724643688E-2</v>
      </c>
      <c r="L82" s="15">
        <f t="shared" si="15"/>
        <v>5.8665779214911139E-2</v>
      </c>
      <c r="M82" s="15">
        <f t="shared" si="15"/>
        <v>2.6754334907873694E-2</v>
      </c>
      <c r="N82" s="15">
        <f t="shared" si="15"/>
        <v>8.9559615116699531E-3</v>
      </c>
      <c r="O82" s="15">
        <f t="shared" si="15"/>
        <v>3.0812365956227614E-3</v>
      </c>
      <c r="P82" s="15">
        <f t="shared" si="14"/>
        <v>0.2972740052150607</v>
      </c>
    </row>
    <row r="83" spans="1:16" x14ac:dyDescent="0.2">
      <c r="A83" s="3">
        <f t="shared" si="7"/>
        <v>197.9999999999998</v>
      </c>
      <c r="B83" s="14">
        <f t="shared" si="13"/>
        <v>3.2999999999999967</v>
      </c>
      <c r="C83" s="15">
        <f t="shared" si="11"/>
        <v>1.0809012813377637E-294</v>
      </c>
      <c r="D83" s="15">
        <f t="shared" si="15"/>
        <v>1.1360566865317246E-113</v>
      </c>
      <c r="E83" s="15">
        <f t="shared" si="15"/>
        <v>1.7588699062154933E-44</v>
      </c>
      <c r="F83" s="15">
        <f t="shared" si="15"/>
        <v>5.7334531232517382E-18</v>
      </c>
      <c r="G83" s="15">
        <f t="shared" si="15"/>
        <v>9.3877323763383965E-8</v>
      </c>
      <c r="H83" s="15">
        <f t="shared" si="15"/>
        <v>8.2654756521231354E-4</v>
      </c>
      <c r="I83" s="15">
        <f t="shared" si="15"/>
        <v>2.5742038546416914E-2</v>
      </c>
      <c r="J83" s="15">
        <f t="shared" si="15"/>
        <v>8.0473095577796055E-2</v>
      </c>
      <c r="K83" s="15">
        <f t="shared" si="15"/>
        <v>9.0092441213874275E-2</v>
      </c>
      <c r="L83" s="15">
        <f t="shared" si="15"/>
        <v>5.8546186625026794E-2</v>
      </c>
      <c r="M83" s="15">
        <f t="shared" si="15"/>
        <v>2.6733568638466217E-2</v>
      </c>
      <c r="N83" s="15">
        <f t="shared" si="15"/>
        <v>8.9533157455902769E-3</v>
      </c>
      <c r="O83" s="15">
        <f t="shared" si="15"/>
        <v>3.0808901983412299E-3</v>
      </c>
      <c r="P83" s="15">
        <f t="shared" si="14"/>
        <v>0.29444817798804784</v>
      </c>
    </row>
    <row r="84" spans="1:16" x14ac:dyDescent="0.2">
      <c r="A84" s="3">
        <f t="shared" si="7"/>
        <v>201.5999999999998</v>
      </c>
      <c r="B84" s="14">
        <f t="shared" si="13"/>
        <v>3.3599999999999968</v>
      </c>
      <c r="C84" s="15">
        <f t="shared" si="11"/>
        <v>5.4269695306211608E-300</v>
      </c>
      <c r="D84" s="15">
        <f t="shared" si="15"/>
        <v>1.0938812008356324E-115</v>
      </c>
      <c r="E84" s="15">
        <f t="shared" si="15"/>
        <v>3.0057596836289592E-45</v>
      </c>
      <c r="F84" s="15">
        <f t="shared" si="15"/>
        <v>2.9272230137370763E-18</v>
      </c>
      <c r="G84" s="15">
        <f t="shared" si="15"/>
        <v>7.2688499911601123E-8</v>
      </c>
      <c r="H84" s="15">
        <f t="shared" si="15"/>
        <v>7.4988500283394309E-4</v>
      </c>
      <c r="I84" s="15">
        <f t="shared" si="15"/>
        <v>2.4806038029066182E-2</v>
      </c>
      <c r="J84" s="15">
        <f t="shared" si="15"/>
        <v>7.9346895714213619E-2</v>
      </c>
      <c r="K84" s="15">
        <f t="shared" si="15"/>
        <v>8.9610586217122243E-2</v>
      </c>
      <c r="L84" s="15">
        <f t="shared" si="15"/>
        <v>5.8426837829527303E-2</v>
      </c>
      <c r="M84" s="15">
        <f t="shared" si="15"/>
        <v>2.6712818487491376E-2</v>
      </c>
      <c r="N84" s="15">
        <f t="shared" si="15"/>
        <v>8.9506707611216145E-3</v>
      </c>
      <c r="O84" s="15">
        <f t="shared" si="15"/>
        <v>3.0805438400022052E-3</v>
      </c>
      <c r="P84" s="15">
        <f t="shared" si="14"/>
        <v>0.2916843485698784</v>
      </c>
    </row>
    <row r="85" spans="1:16" x14ac:dyDescent="0.2">
      <c r="A85" s="3">
        <f t="shared" si="7"/>
        <v>205.19999999999979</v>
      </c>
      <c r="B85" s="14">
        <f t="shared" si="13"/>
        <v>3.4199999999999964</v>
      </c>
      <c r="C85" s="15">
        <f t="shared" si="11"/>
        <v>2.7247630097945875E-305</v>
      </c>
      <c r="D85" s="15">
        <f t="shared" si="15"/>
        <v>1.053271457073654E-117</v>
      </c>
      <c r="E85" s="15">
        <f t="shared" si="15"/>
        <v>5.1365886947083636E-46</v>
      </c>
      <c r="F85" s="15">
        <f t="shared" si="15"/>
        <v>1.494498060410103E-18</v>
      </c>
      <c r="G85" s="15">
        <f t="shared" si="15"/>
        <v>5.6282154279515946E-8</v>
      </c>
      <c r="H85" s="15">
        <f t="shared" si="15"/>
        <v>6.8033291868789124E-4</v>
      </c>
      <c r="I85" s="15">
        <f t="shared" si="15"/>
        <v>2.3904071217589241E-2</v>
      </c>
      <c r="J85" s="15">
        <f t="shared" si="15"/>
        <v>7.8236456722306696E-2</v>
      </c>
      <c r="K85" s="15">
        <f t="shared" si="15"/>
        <v>8.9131308398153017E-2</v>
      </c>
      <c r="L85" s="15">
        <f t="shared" si="15"/>
        <v>5.8307732331427831E-2</v>
      </c>
      <c r="M85" s="15">
        <f t="shared" si="15"/>
        <v>2.6692084442438323E-2</v>
      </c>
      <c r="N85" s="15">
        <f t="shared" si="15"/>
        <v>8.9480265580330603E-3</v>
      </c>
      <c r="O85" s="15">
        <f t="shared" si="15"/>
        <v>3.0801975206013093E-3</v>
      </c>
      <c r="P85" s="15">
        <f t="shared" si="14"/>
        <v>0.28898026639139163</v>
      </c>
    </row>
    <row r="86" spans="1:16" x14ac:dyDescent="0.2">
      <c r="A86" s="3">
        <f t="shared" si="7"/>
        <v>208.79999999999978</v>
      </c>
      <c r="B86" s="14">
        <f t="shared" si="13"/>
        <v>3.4799999999999964</v>
      </c>
      <c r="C86" s="15">
        <f t="shared" si="11"/>
        <v>0</v>
      </c>
      <c r="D86" s="15">
        <f t="shared" si="15"/>
        <v>1.0141693279294395E-119</v>
      </c>
      <c r="E86" s="15">
        <f t="shared" si="15"/>
        <v>8.7779949815385063E-47</v>
      </c>
      <c r="F86" s="15">
        <f t="shared" si="15"/>
        <v>7.6301820602254109E-19</v>
      </c>
      <c r="G86" s="15">
        <f t="shared" si="15"/>
        <v>4.3578845267071834E-8</v>
      </c>
      <c r="H86" s="15">
        <f t="shared" si="15"/>
        <v>6.1723181354632318E-4</v>
      </c>
      <c r="I86" s="15">
        <f t="shared" si="15"/>
        <v>2.3034900620003972E-2</v>
      </c>
      <c r="J86" s="15">
        <f t="shared" si="15"/>
        <v>7.7141558032810462E-2</v>
      </c>
      <c r="K86" s="15">
        <f t="shared" si="15"/>
        <v>8.8654593973057805E-2</v>
      </c>
      <c r="L86" s="15">
        <f t="shared" si="15"/>
        <v>5.8188869634756689E-2</v>
      </c>
      <c r="M86" s="15">
        <f t="shared" si="15"/>
        <v>2.6671366490805901E-2</v>
      </c>
      <c r="N86" s="15">
        <f t="shared" si="15"/>
        <v>8.9453831360937815E-3</v>
      </c>
      <c r="O86" s="15">
        <f t="shared" si="15"/>
        <v>3.0798512401341649E-3</v>
      </c>
      <c r="P86" s="15">
        <f t="shared" si="14"/>
        <v>0.28633379852005436</v>
      </c>
    </row>
    <row r="87" spans="1:16" x14ac:dyDescent="0.2">
      <c r="A87" s="3">
        <f t="shared" si="7"/>
        <v>212.39999999999978</v>
      </c>
      <c r="B87" s="14">
        <f t="shared" si="13"/>
        <v>3.5399999999999965</v>
      </c>
      <c r="C87" s="15">
        <f t="shared" si="11"/>
        <v>0</v>
      </c>
      <c r="D87" s="15">
        <f t="shared" si="15"/>
        <v>9.7651884403136145E-122</v>
      </c>
      <c r="E87" s="15">
        <f t="shared" si="15"/>
        <v>1.50008498783043E-47</v>
      </c>
      <c r="F87" s="15">
        <f t="shared" si="15"/>
        <v>3.8956007916269981E-19</v>
      </c>
      <c r="G87" s="15">
        <f t="shared" si="15"/>
        <v>3.3742769428827306E-8</v>
      </c>
      <c r="H87" s="15">
        <f t="shared" si="15"/>
        <v>5.5998335695477217E-4</v>
      </c>
      <c r="I87" s="15">
        <f t="shared" si="15"/>
        <v>2.2197333740497933E-2</v>
      </c>
      <c r="J87" s="15">
        <f t="shared" si="15"/>
        <v>7.6061982163269051E-2</v>
      </c>
      <c r="K87" s="15">
        <f t="shared" si="15"/>
        <v>8.8180429231650384E-2</v>
      </c>
      <c r="L87" s="15">
        <f t="shared" si="15"/>
        <v>5.8070249244553229E-2</v>
      </c>
      <c r="M87" s="15">
        <f t="shared" si="15"/>
        <v>2.6650664620102675E-2</v>
      </c>
      <c r="N87" s="15">
        <f t="shared" si="15"/>
        <v>8.9427404950730097E-3</v>
      </c>
      <c r="O87" s="15">
        <f t="shared" si="15"/>
        <v>3.0795049985963942E-3</v>
      </c>
      <c r="P87" s="15">
        <f t="shared" si="14"/>
        <v>0.28374292159346687</v>
      </c>
    </row>
    <row r="88" spans="1:16" x14ac:dyDescent="0.2">
      <c r="A88" s="3">
        <f t="shared" si="7"/>
        <v>215.99999999999977</v>
      </c>
      <c r="B88" s="14">
        <f t="shared" si="13"/>
        <v>3.5999999999999961</v>
      </c>
      <c r="C88" s="15">
        <f t="shared" si="11"/>
        <v>0</v>
      </c>
      <c r="D88" s="15">
        <f t="shared" ref="D88:O95" si="16">D$16*EXP(-$A88*D$22)</f>
        <v>9.4026611384045552E-124</v>
      </c>
      <c r="E88" s="15">
        <f t="shared" si="16"/>
        <v>2.5635181786351282E-48</v>
      </c>
      <c r="F88" s="15">
        <f t="shared" si="16"/>
        <v>1.9889047742166808E-19</v>
      </c>
      <c r="G88" s="15">
        <f t="shared" si="16"/>
        <v>2.6126770494933404E-8</v>
      </c>
      <c r="H88" s="15">
        <f t="shared" si="16"/>
        <v>5.0804471380800156E-4</v>
      </c>
      <c r="I88" s="15">
        <f t="shared" si="16"/>
        <v>2.1390221443332764E-2</v>
      </c>
      <c r="J88" s="15">
        <f t="shared" si="16"/>
        <v>7.4997514674836563E-2</v>
      </c>
      <c r="K88" s="15">
        <f t="shared" si="16"/>
        <v>8.7708800537072765E-2</v>
      </c>
      <c r="L88" s="15">
        <f t="shared" si="16"/>
        <v>5.7951870666865815E-2</v>
      </c>
      <c r="M88" s="15">
        <f t="shared" si="16"/>
        <v>2.6629978817846883E-2</v>
      </c>
      <c r="N88" s="15">
        <f t="shared" si="16"/>
        <v>8.9400986347400492E-3</v>
      </c>
      <c r="O88" s="15">
        <f t="shared" si="16"/>
        <v>3.0791587959836217E-3</v>
      </c>
      <c r="P88" s="15">
        <f t="shared" si="14"/>
        <v>0.28120571441125697</v>
      </c>
    </row>
    <row r="89" spans="1:16" x14ac:dyDescent="0.2">
      <c r="A89" s="3">
        <f t="shared" si="7"/>
        <v>219.59999999999977</v>
      </c>
      <c r="B89" s="14">
        <f t="shared" si="13"/>
        <v>3.6599999999999961</v>
      </c>
      <c r="C89" s="15">
        <f t="shared" si="11"/>
        <v>0</v>
      </c>
      <c r="D89" s="15">
        <f t="shared" si="16"/>
        <v>9.053592465115695E-126</v>
      </c>
      <c r="E89" s="15">
        <f t="shared" si="16"/>
        <v>4.3808354229965263E-49</v>
      </c>
      <c r="F89" s="15">
        <f t="shared" si="16"/>
        <v>1.015438288595734E-19</v>
      </c>
      <c r="G89" s="15">
        <f t="shared" si="16"/>
        <v>2.0229760273078035E-8</v>
      </c>
      <c r="H89" s="15">
        <f t="shared" si="16"/>
        <v>4.6092339713785631E-4</v>
      </c>
      <c r="I89" s="15">
        <f t="shared" si="16"/>
        <v>2.0612456376238146E-2</v>
      </c>
      <c r="J89" s="15">
        <f t="shared" si="16"/>
        <v>7.3947944129682502E-2</v>
      </c>
      <c r="K89" s="15">
        <f t="shared" si="16"/>
        <v>8.7239694325403072E-2</v>
      </c>
      <c r="L89" s="15">
        <f t="shared" si="16"/>
        <v>5.7833733408749734E-2</v>
      </c>
      <c r="M89" s="15">
        <f t="shared" si="16"/>
        <v>2.6609309071566469E-2</v>
      </c>
      <c r="N89" s="15">
        <f t="shared" si="16"/>
        <v>8.9374575548642667E-3</v>
      </c>
      <c r="O89" s="15">
        <f t="shared" si="16"/>
        <v>3.0788126322914707E-3</v>
      </c>
      <c r="P89" s="15">
        <f t="shared" si="14"/>
        <v>0.27872035112569377</v>
      </c>
    </row>
    <row r="90" spans="1:16" x14ac:dyDescent="0.2">
      <c r="A90" s="3">
        <f t="shared" si="7"/>
        <v>223.19999999999976</v>
      </c>
      <c r="B90" s="14">
        <f t="shared" si="13"/>
        <v>3.7199999999999962</v>
      </c>
      <c r="C90" s="15">
        <f t="shared" si="11"/>
        <v>0</v>
      </c>
      <c r="D90" s="15">
        <f t="shared" si="16"/>
        <v>8.7174827761912299E-128</v>
      </c>
      <c r="E90" s="15">
        <f t="shared" si="16"/>
        <v>7.4864766567012328E-50</v>
      </c>
      <c r="F90" s="15">
        <f t="shared" si="16"/>
        <v>5.1843352749370929E-20</v>
      </c>
      <c r="G90" s="15">
        <f t="shared" si="16"/>
        <v>1.5663749975741126E-8</v>
      </c>
      <c r="H90" s="15">
        <f t="shared" si="16"/>
        <v>4.1817259830675117E-4</v>
      </c>
      <c r="I90" s="15">
        <f t="shared" si="16"/>
        <v>1.9862971451132479E-2</v>
      </c>
      <c r="J90" s="15">
        <f t="shared" si="16"/>
        <v>7.2913062048993296E-2</v>
      </c>
      <c r="K90" s="15">
        <f t="shared" si="16"/>
        <v>8.6773097105265345E-2</v>
      </c>
      <c r="L90" s="15">
        <f t="shared" si="16"/>
        <v>5.7715836978265184E-2</v>
      </c>
      <c r="M90" s="15">
        <f t="shared" si="16"/>
        <v>2.6588655368799056E-2</v>
      </c>
      <c r="N90" s="15">
        <f t="shared" si="16"/>
        <v>8.9348172552151019E-3</v>
      </c>
      <c r="O90" s="15">
        <f t="shared" si="16"/>
        <v>3.0784665075155658E-3</v>
      </c>
      <c r="P90" s="15">
        <f t="shared" si="14"/>
        <v>0.2762850949772428</v>
      </c>
    </row>
    <row r="91" spans="1:16" x14ac:dyDescent="0.2">
      <c r="A91" s="3">
        <f t="shared" si="7"/>
        <v>226.79999999999976</v>
      </c>
      <c r="B91" s="14">
        <f t="shared" si="13"/>
        <v>3.7799999999999958</v>
      </c>
      <c r="C91" s="15">
        <f t="shared" si="11"/>
        <v>0</v>
      </c>
      <c r="D91" s="15">
        <f t="shared" si="16"/>
        <v>8.3938509763941889E-130</v>
      </c>
      <c r="E91" s="15">
        <f t="shared" si="16"/>
        <v>1.2793754459964547E-50</v>
      </c>
      <c r="F91" s="15">
        <f t="shared" si="16"/>
        <v>2.646870080123348E-20</v>
      </c>
      <c r="G91" s="15">
        <f t="shared" si="16"/>
        <v>1.2128322826892216E-8</v>
      </c>
      <c r="H91" s="15">
        <f t="shared" si="16"/>
        <v>3.7938695032727705E-4</v>
      </c>
      <c r="I91" s="15">
        <f t="shared" si="16"/>
        <v>1.9140738380085717E-2</v>
      </c>
      <c r="J91" s="15">
        <f t="shared" si="16"/>
        <v>7.1892662871561749E-2</v>
      </c>
      <c r="K91" s="15">
        <f t="shared" si="16"/>
        <v>8.6308995457441626E-2</v>
      </c>
      <c r="L91" s="15">
        <f t="shared" si="16"/>
        <v>5.7598180884475179E-2</v>
      </c>
      <c r="M91" s="15">
        <f t="shared" si="16"/>
        <v>2.6568017697091932E-2</v>
      </c>
      <c r="N91" s="15">
        <f t="shared" si="16"/>
        <v>8.9321777355620569E-3</v>
      </c>
      <c r="O91" s="15">
        <f t="shared" si="16"/>
        <v>3.078120421651532E-3</v>
      </c>
      <c r="P91" s="15">
        <f t="shared" si="14"/>
        <v>0.27389829252651987</v>
      </c>
    </row>
    <row r="92" spans="1:16" x14ac:dyDescent="0.2">
      <c r="A92" s="3">
        <f t="shared" si="7"/>
        <v>230.39999999999975</v>
      </c>
      <c r="B92" s="14">
        <f t="shared" si="13"/>
        <v>3.8399999999999959</v>
      </c>
      <c r="C92" s="15">
        <f t="shared" si="11"/>
        <v>0</v>
      </c>
      <c r="D92" s="15">
        <f t="shared" si="16"/>
        <v>8.0822338308881696E-132</v>
      </c>
      <c r="E92" s="15">
        <f t="shared" si="16"/>
        <v>2.1863442669703736E-51</v>
      </c>
      <c r="F92" s="15">
        <f t="shared" si="16"/>
        <v>1.3513634534636052E-20</v>
      </c>
      <c r="G92" s="15">
        <f t="shared" si="16"/>
        <v>9.3908683949326905E-9</v>
      </c>
      <c r="H92" s="15">
        <f t="shared" si="16"/>
        <v>3.4419868413532032E-4</v>
      </c>
      <c r="I92" s="15">
        <f t="shared" si="16"/>
        <v>1.8444766264515671E-2</v>
      </c>
      <c r="J92" s="15">
        <f t="shared" si="16"/>
        <v>7.0886543912955777E-2</v>
      </c>
      <c r="K92" s="15">
        <f t="shared" si="16"/>
        <v>8.5847376034485945E-2</v>
      </c>
      <c r="L92" s="15">
        <f t="shared" si="16"/>
        <v>5.7480764637443546E-2</v>
      </c>
      <c r="M92" s="15">
        <f t="shared" si="16"/>
        <v>2.654739604400206E-2</v>
      </c>
      <c r="N92" s="15">
        <f t="shared" si="16"/>
        <v>8.9295389956747101E-3</v>
      </c>
      <c r="O92" s="15">
        <f t="shared" si="16"/>
        <v>3.0777743746949948E-3</v>
      </c>
      <c r="P92" s="15">
        <f t="shared" si="14"/>
        <v>0.27155836833877645</v>
      </c>
    </row>
    <row r="93" spans="1:16" x14ac:dyDescent="0.2">
      <c r="A93" s="3">
        <f t="shared" si="7"/>
        <v>233.99999999999974</v>
      </c>
      <c r="B93" s="14">
        <f t="shared" si="13"/>
        <v>3.8999999999999959</v>
      </c>
      <c r="C93" s="15">
        <f t="shared" si="11"/>
        <v>0</v>
      </c>
      <c r="D93" s="15">
        <f t="shared" si="16"/>
        <v>7.7821853021763254E-134</v>
      </c>
      <c r="E93" s="15">
        <f t="shared" si="16"/>
        <v>3.7362771566959297E-52</v>
      </c>
      <c r="F93" s="15">
        <f t="shared" si="16"/>
        <v>6.8994061970430337E-21</v>
      </c>
      <c r="G93" s="15">
        <f t="shared" si="16"/>
        <v>7.2712781865770106E-9</v>
      </c>
      <c r="H93" s="15">
        <f t="shared" si="16"/>
        <v>3.1227414137013925E-4</v>
      </c>
      <c r="I93" s="15">
        <f t="shared" si="16"/>
        <v>1.7774100235682339E-2</v>
      </c>
      <c r="J93" s="15">
        <f t="shared" si="16"/>
        <v>6.9894505325258788E-2</v>
      </c>
      <c r="K93" s="15">
        <f t="shared" si="16"/>
        <v>8.538822556034055E-2</v>
      </c>
      <c r="L93" s="15">
        <f t="shared" si="16"/>
        <v>5.7363587748232872E-2</v>
      </c>
      <c r="M93" s="15">
        <f t="shared" si="16"/>
        <v>2.6526790397096045E-2</v>
      </c>
      <c r="N93" s="15">
        <f t="shared" si="16"/>
        <v>8.9269010353227023E-3</v>
      </c>
      <c r="O93" s="15">
        <f t="shared" si="16"/>
        <v>3.0774283666415805E-3</v>
      </c>
      <c r="P93" s="15">
        <f t="shared" si="14"/>
        <v>0.26926382008122318</v>
      </c>
    </row>
    <row r="94" spans="1:16" x14ac:dyDescent="0.2">
      <c r="A94" s="3">
        <f t="shared" ref="A94:A128" si="17">A93+$F$12</f>
        <v>237.59999999999974</v>
      </c>
      <c r="B94" s="14">
        <f t="shared" si="13"/>
        <v>3.9599999999999955</v>
      </c>
      <c r="C94" s="15">
        <f t="shared" si="11"/>
        <v>0</v>
      </c>
      <c r="D94" s="15">
        <f t="shared" si="16"/>
        <v>7.4932759116609824E-136</v>
      </c>
      <c r="E94" s="15">
        <f t="shared" si="16"/>
        <v>6.3849811772743962E-53</v>
      </c>
      <c r="F94" s="15">
        <f t="shared" si="16"/>
        <v>3.5225020885232794E-21</v>
      </c>
      <c r="G94" s="15">
        <f t="shared" si="16"/>
        <v>5.6300955612497221E-9</v>
      </c>
      <c r="H94" s="15">
        <f t="shared" si="16"/>
        <v>2.8331061059524548E-4</v>
      </c>
      <c r="I94" s="15">
        <f t="shared" si="16"/>
        <v>1.7127820144614798E-2</v>
      </c>
      <c r="J94" s="15">
        <f t="shared" si="16"/>
        <v>6.8916350057373371E-2</v>
      </c>
      <c r="K94" s="15">
        <f t="shared" si="16"/>
        <v>8.4931530829953958E-2</v>
      </c>
      <c r="L94" s="15">
        <f t="shared" si="16"/>
        <v>5.7246649728902428E-2</v>
      </c>
      <c r="M94" s="15">
        <f t="shared" si="16"/>
        <v>2.6506200743950166E-2</v>
      </c>
      <c r="N94" s="15">
        <f t="shared" si="16"/>
        <v>8.9242638542757421E-3</v>
      </c>
      <c r="O94" s="15">
        <f t="shared" si="16"/>
        <v>3.077082397486915E-3</v>
      </c>
      <c r="P94" s="15">
        <f t="shared" si="14"/>
        <v>0.2670132139972482</v>
      </c>
    </row>
    <row r="95" spans="1:16" x14ac:dyDescent="0.2">
      <c r="A95" s="3">
        <f t="shared" si="17"/>
        <v>241.19999999999973</v>
      </c>
      <c r="B95" s="14">
        <f t="shared" si="13"/>
        <v>4.0199999999999951</v>
      </c>
      <c r="C95" s="15">
        <f t="shared" si="11"/>
        <v>0</v>
      </c>
      <c r="D95" s="15">
        <f t="shared" si="16"/>
        <v>7.2150921249047522E-138</v>
      </c>
      <c r="E95" s="15">
        <f t="shared" si="16"/>
        <v>1.0911391988436136E-53</v>
      </c>
      <c r="F95" s="15">
        <f t="shared" si="16"/>
        <v>1.798418676808566E-21</v>
      </c>
      <c r="G95" s="15">
        <f t="shared" si="16"/>
        <v>4.3593402996627474E-9</v>
      </c>
      <c r="H95" s="15">
        <f t="shared" si="16"/>
        <v>2.5703345696085901E-4</v>
      </c>
      <c r="I95" s="15">
        <f t="shared" si="16"/>
        <v>1.6505039299673469E-2</v>
      </c>
      <c r="J95" s="15">
        <f t="shared" si="16"/>
        <v>6.7951883815880493E-2</v>
      </c>
      <c r="K95" s="15">
        <f t="shared" si="16"/>
        <v>8.4477278708901329E-2</v>
      </c>
      <c r="L95" s="15">
        <f t="shared" si="16"/>
        <v>5.712995009250621E-2</v>
      </c>
      <c r="M95" s="15">
        <f t="shared" si="16"/>
        <v>2.6485627072150325E-2</v>
      </c>
      <c r="N95" s="15">
        <f t="shared" si="16"/>
        <v>8.9216274523036074E-3</v>
      </c>
      <c r="O95" s="15">
        <f t="shared" si="16"/>
        <v>3.0767364672266255E-3</v>
      </c>
      <c r="P95" s="15">
        <f t="shared" si="14"/>
        <v>0.26480518072494319</v>
      </c>
    </row>
    <row r="96" spans="1:16" x14ac:dyDescent="0.2">
      <c r="A96" s="3">
        <f t="shared" si="17"/>
        <v>244.79999999999973</v>
      </c>
      <c r="B96" s="14">
        <f t="shared" si="13"/>
        <v>4.0799999999999956</v>
      </c>
      <c r="C96" s="15">
        <f t="shared" si="11"/>
        <v>0</v>
      </c>
      <c r="D96" s="15">
        <f t="shared" ref="D96:N96" si="18">D$16*EXP(-$A96*D$22)</f>
        <v>6.9472357597093179E-140</v>
      </c>
      <c r="E96" s="15">
        <f t="shared" si="18"/>
        <v>1.8646644652464215E-54</v>
      </c>
      <c r="F96" s="15">
        <f t="shared" si="18"/>
        <v>9.1818532844355363E-22</v>
      </c>
      <c r="G96" s="15">
        <f t="shared" si="18"/>
        <v>3.3754041368429825E-9</v>
      </c>
      <c r="H96" s="15">
        <f t="shared" si="18"/>
        <v>2.3319351809112377E-4</v>
      </c>
      <c r="I96" s="15">
        <f t="shared" si="18"/>
        <v>1.5904903250015541E-2</v>
      </c>
      <c r="J96" s="15">
        <f t="shared" si="18"/>
        <v>6.7000915026446603E-2</v>
      </c>
      <c r="K96" s="15">
        <f t="shared" si="18"/>
        <v>8.402545613300659E-2</v>
      </c>
      <c r="L96" s="15">
        <f t="shared" si="18"/>
        <v>5.7013488353090849E-2</v>
      </c>
      <c r="M96" s="15">
        <f t="shared" si="18"/>
        <v>2.646506936929207E-2</v>
      </c>
      <c r="N96" s="15">
        <f t="shared" si="18"/>
        <v>8.9189918291761473E-3</v>
      </c>
      <c r="O96" s="15">
        <f t="shared" ref="D96:O118" si="19">O$16*EXP(-$A96*O$22)</f>
        <v>3.0763905758563396E-3</v>
      </c>
      <c r="P96" s="15">
        <f t="shared" si="14"/>
        <v>0.26263841143037941</v>
      </c>
    </row>
    <row r="97" spans="1:16" x14ac:dyDescent="0.2">
      <c r="A97" s="3">
        <f t="shared" si="17"/>
        <v>248.39999999999972</v>
      </c>
      <c r="B97" s="14">
        <f t="shared" si="13"/>
        <v>4.1399999999999952</v>
      </c>
      <c r="C97" s="15">
        <f t="shared" ref="C97:C128" si="20">C$16*EXP(-$A97*C$22)</f>
        <v>0</v>
      </c>
      <c r="D97" s="15">
        <f t="shared" si="19"/>
        <v>6.6893234161752015E-142</v>
      </c>
      <c r="E97" s="15">
        <f t="shared" si="19"/>
        <v>3.1865536236234668E-55</v>
      </c>
      <c r="F97" s="15">
        <f t="shared" si="19"/>
        <v>4.6878088414043809E-22</v>
      </c>
      <c r="G97" s="15">
        <f t="shared" si="19"/>
        <v>2.6135498272291764E-9</v>
      </c>
      <c r="H97" s="15">
        <f t="shared" si="19"/>
        <v>2.1156474150365616E-4</v>
      </c>
      <c r="I97" s="15">
        <f t="shared" si="19"/>
        <v>1.5326588613294591E-2</v>
      </c>
      <c r="J97" s="15">
        <f t="shared" si="19"/>
        <v>6.6063254795770673E-2</v>
      </c>
      <c r="K97" s="15">
        <f t="shared" si="19"/>
        <v>8.3576050107966801E-2</v>
      </c>
      <c r="L97" s="15">
        <f t="shared" si="19"/>
        <v>5.6897264025693631E-2</v>
      </c>
      <c r="M97" s="15">
        <f t="shared" si="19"/>
        <v>2.6444527622980572E-2</v>
      </c>
      <c r="N97" s="15">
        <f t="shared" si="19"/>
        <v>8.9163569846632713E-3</v>
      </c>
      <c r="O97" s="15">
        <f t="shared" si="19"/>
        <v>3.076044723371685E-3</v>
      </c>
      <c r="P97" s="15">
        <f t="shared" si="14"/>
        <v>0.26051165422879474</v>
      </c>
    </row>
    <row r="98" spans="1:16" x14ac:dyDescent="0.2">
      <c r="A98" s="3">
        <f t="shared" si="17"/>
        <v>251.99999999999972</v>
      </c>
      <c r="B98" s="14">
        <f t="shared" si="13"/>
        <v>4.1999999999999948</v>
      </c>
      <c r="C98" s="15">
        <f t="shared" si="20"/>
        <v>0</v>
      </c>
      <c r="D98" s="15">
        <f t="shared" si="19"/>
        <v>6.4409859279138088E-144</v>
      </c>
      <c r="E98" s="15">
        <f t="shared" si="19"/>
        <v>5.4455502239036577E-56</v>
      </c>
      <c r="F98" s="15">
        <f t="shared" si="19"/>
        <v>2.3933677714934267E-22</v>
      </c>
      <c r="G98" s="15">
        <f t="shared" si="19"/>
        <v>2.0236518124903295E-9</v>
      </c>
      <c r="H98" s="15">
        <f t="shared" si="19"/>
        <v>1.9194204115921616E-4</v>
      </c>
      <c r="I98" s="15">
        <f t="shared" si="19"/>
        <v>1.4769301945985861E-2</v>
      </c>
      <c r="J98" s="15">
        <f t="shared" si="19"/>
        <v>6.5138716874063862E-2</v>
      </c>
      <c r="K98" s="15">
        <f t="shared" si="19"/>
        <v>8.3129047708978415E-2</v>
      </c>
      <c r="L98" s="15">
        <f t="shared" si="19"/>
        <v>5.6781276626340443E-2</v>
      </c>
      <c r="M98" s="15">
        <f t="shared" si="19"/>
        <v>2.6424001820830628E-2</v>
      </c>
      <c r="N98" s="15">
        <f t="shared" si="19"/>
        <v>8.9137229185349658E-3</v>
      </c>
      <c r="O98" s="15">
        <f t="shared" si="19"/>
        <v>3.0756989097682902E-3</v>
      </c>
      <c r="P98" s="15">
        <f t="shared" si="14"/>
        <v>0.25842371086931348</v>
      </c>
    </row>
    <row r="99" spans="1:16" x14ac:dyDescent="0.2">
      <c r="A99" s="3">
        <f t="shared" si="17"/>
        <v>255.59999999999971</v>
      </c>
      <c r="B99" s="14">
        <f t="shared" si="13"/>
        <v>4.2599999999999953</v>
      </c>
      <c r="C99" s="15">
        <f t="shared" si="20"/>
        <v>0</v>
      </c>
      <c r="D99" s="15">
        <f t="shared" si="19"/>
        <v>6.2018678336391417E-146</v>
      </c>
      <c r="E99" s="15">
        <f t="shared" si="19"/>
        <v>9.3059840641679963E-57</v>
      </c>
      <c r="F99" s="15">
        <f t="shared" si="19"/>
        <v>1.2219374730108124E-22</v>
      </c>
      <c r="G99" s="15">
        <f t="shared" si="19"/>
        <v>1.56689825291641E-9</v>
      </c>
      <c r="H99" s="15">
        <f t="shared" si="19"/>
        <v>1.7413935281711159E-4</v>
      </c>
      <c r="I99" s="15">
        <f t="shared" si="19"/>
        <v>1.4232278654787493E-2</v>
      </c>
      <c r="J99" s="15">
        <f t="shared" si="19"/>
        <v>6.4227117618054302E-2</v>
      </c>
      <c r="K99" s="15">
        <f t="shared" si="19"/>
        <v>8.2684436080365561E-2</v>
      </c>
      <c r="L99" s="15">
        <f t="shared" si="19"/>
        <v>5.6665525672043783E-2</v>
      </c>
      <c r="M99" s="15">
        <f t="shared" si="19"/>
        <v>2.6403491950466644E-2</v>
      </c>
      <c r="N99" s="15">
        <f t="shared" si="19"/>
        <v>8.9110896305612773E-3</v>
      </c>
      <c r="O99" s="15">
        <f t="shared" si="19"/>
        <v>3.075353135041784E-3</v>
      </c>
      <c r="P99" s="15">
        <f t="shared" si="14"/>
        <v>0.25637343366103615</v>
      </c>
    </row>
    <row r="100" spans="1:16" x14ac:dyDescent="0.2">
      <c r="A100" s="3">
        <f t="shared" si="17"/>
        <v>259.1999999999997</v>
      </c>
      <c r="B100" s="14">
        <f t="shared" si="13"/>
        <v>4.319999999999995</v>
      </c>
      <c r="C100" s="15">
        <f t="shared" si="20"/>
        <v>0</v>
      </c>
      <c r="D100" s="15">
        <f t="shared" si="19"/>
        <v>5.9716268683703862E-148</v>
      </c>
      <c r="E100" s="15">
        <f t="shared" si="19"/>
        <v>1.5903138496897288E-57</v>
      </c>
      <c r="F100" s="15">
        <f t="shared" si="19"/>
        <v>6.238619930176287E-23</v>
      </c>
      <c r="G100" s="15">
        <f t="shared" si="19"/>
        <v>1.2132374353328824E-9</v>
      </c>
      <c r="H100" s="15">
        <f t="shared" si="19"/>
        <v>1.5798786975703921E-4</v>
      </c>
      <c r="I100" s="15">
        <f t="shared" si="19"/>
        <v>1.3714781947604017E-2</v>
      </c>
      <c r="J100" s="15">
        <f t="shared" si="19"/>
        <v>6.3328275954509503E-2</v>
      </c>
      <c r="K100" s="15">
        <f t="shared" si="19"/>
        <v>8.2242202435210285E-2</v>
      </c>
      <c r="L100" s="15">
        <f t="shared" si="19"/>
        <v>5.6550010680800733E-2</v>
      </c>
      <c r="M100" s="15">
        <f t="shared" si="19"/>
        <v>2.6382997999522633E-2</v>
      </c>
      <c r="N100" s="15">
        <f t="shared" si="19"/>
        <v>8.9084571205123256E-3</v>
      </c>
      <c r="O100" s="15">
        <f t="shared" si="19"/>
        <v>3.0750073991877959E-3</v>
      </c>
      <c r="P100" s="15">
        <f t="shared" si="14"/>
        <v>0.25435972262034179</v>
      </c>
    </row>
    <row r="101" spans="1:16" x14ac:dyDescent="0.2">
      <c r="A101" s="3">
        <f t="shared" si="17"/>
        <v>262.79999999999973</v>
      </c>
      <c r="B101" s="14">
        <f t="shared" si="13"/>
        <v>4.3799999999999955</v>
      </c>
      <c r="C101" s="15">
        <f t="shared" si="20"/>
        <v>0</v>
      </c>
      <c r="D101" s="15">
        <f t="shared" si="19"/>
        <v>5.7499334735287781E-150</v>
      </c>
      <c r="E101" s="15">
        <f t="shared" si="19"/>
        <v>2.717711660664745E-58</v>
      </c>
      <c r="F101" s="15">
        <f t="shared" si="19"/>
        <v>3.1851366778444309E-23</v>
      </c>
      <c r="G101" s="15">
        <f t="shared" si="19"/>
        <v>9.3940054611295118E-10</v>
      </c>
      <c r="H101" s="15">
        <f t="shared" si="19"/>
        <v>1.4333444213831062E-4</v>
      </c>
      <c r="I101" s="15">
        <f t="shared" si="19"/>
        <v>1.3216101822672854E-2</v>
      </c>
      <c r="J101" s="15">
        <f t="shared" si="19"/>
        <v>6.2442013344269381E-2</v>
      </c>
      <c r="K101" s="15">
        <f t="shared" si="19"/>
        <v>8.180233405498491E-2</v>
      </c>
      <c r="L101" s="15">
        <f t="shared" si="19"/>
        <v>5.6434731171590952E-2</v>
      </c>
      <c r="M101" s="15">
        <f t="shared" si="19"/>
        <v>2.6362519955642202E-2</v>
      </c>
      <c r="N101" s="15">
        <f t="shared" si="19"/>
        <v>8.9058253881582963E-3</v>
      </c>
      <c r="O101" s="15">
        <f t="shared" si="19"/>
        <v>3.0746617022019557E-3</v>
      </c>
      <c r="P101" s="15">
        <f t="shared" si="14"/>
        <v>0.25238152282105941</v>
      </c>
    </row>
    <row r="102" spans="1:16" x14ac:dyDescent="0.2">
      <c r="A102" s="3">
        <f t="shared" si="17"/>
        <v>266.39999999999975</v>
      </c>
      <c r="B102" s="14">
        <f t="shared" si="13"/>
        <v>4.4399999999999959</v>
      </c>
      <c r="C102" s="15">
        <f t="shared" si="20"/>
        <v>0</v>
      </c>
      <c r="D102" s="15">
        <f t="shared" si="19"/>
        <v>5.5364703252179303E-152</v>
      </c>
      <c r="E102" s="15">
        <f t="shared" si="19"/>
        <v>4.6443390227369424E-59</v>
      </c>
      <c r="F102" s="15">
        <f t="shared" si="19"/>
        <v>1.6261762649585084E-23</v>
      </c>
      <c r="G102" s="15">
        <f t="shared" si="19"/>
        <v>7.273707193144615E-10</v>
      </c>
      <c r="H102" s="15">
        <f t="shared" si="19"/>
        <v>1.300401248190471E-4</v>
      </c>
      <c r="I102" s="15">
        <f t="shared" si="19"/>
        <v>1.2735554094447042E-2</v>
      </c>
      <c r="J102" s="15">
        <f t="shared" si="19"/>
        <v>6.1568153746782581E-2</v>
      </c>
      <c r="K102" s="15">
        <f t="shared" si="19"/>
        <v>8.1364818289186069E-2</v>
      </c>
      <c r="L102" s="15">
        <f t="shared" si="19"/>
        <v>5.6319686664374702E-2</v>
      </c>
      <c r="M102" s="15">
        <f t="shared" si="19"/>
        <v>2.6342057806478563E-2</v>
      </c>
      <c r="N102" s="15">
        <f t="shared" si="19"/>
        <v>8.9031944332694443E-3</v>
      </c>
      <c r="O102" s="15">
        <f t="shared" si="19"/>
        <v>3.0743160440798939E-3</v>
      </c>
      <c r="P102" s="15">
        <f t="shared" si="14"/>
        <v>0.25043782193080805</v>
      </c>
    </row>
    <row r="103" spans="1:16" x14ac:dyDescent="0.2">
      <c r="A103" s="3">
        <f t="shared" si="17"/>
        <v>269.99999999999977</v>
      </c>
      <c r="B103" s="14">
        <f t="shared" si="13"/>
        <v>4.4999999999999964</v>
      </c>
      <c r="C103" s="15">
        <f t="shared" si="20"/>
        <v>0</v>
      </c>
      <c r="D103" s="15">
        <f t="shared" si="19"/>
        <v>5.3309318800182664E-154</v>
      </c>
      <c r="E103" s="15">
        <f t="shared" si="19"/>
        <v>7.9367819884323523E-60</v>
      </c>
      <c r="F103" s="15">
        <f t="shared" si="19"/>
        <v>8.3024670906871698E-24</v>
      </c>
      <c r="G103" s="15">
        <f t="shared" si="19"/>
        <v>5.6319763226156687E-10</v>
      </c>
      <c r="H103" s="15">
        <f t="shared" si="19"/>
        <v>1.1797885986562544E-4</v>
      </c>
      <c r="I103" s="15">
        <f t="shared" si="19"/>
        <v>1.2272479454897562E-2</v>
      </c>
      <c r="J103" s="15">
        <f t="shared" si="19"/>
        <v>6.0706523585139081E-2</v>
      </c>
      <c r="K103" s="15">
        <f t="shared" si="19"/>
        <v>8.0929642554971121E-2</v>
      </c>
      <c r="L103" s="15">
        <f t="shared" si="19"/>
        <v>5.620487668009079E-2</v>
      </c>
      <c r="M103" s="15">
        <f t="shared" si="19"/>
        <v>2.6321611539694492E-2</v>
      </c>
      <c r="N103" s="15">
        <f t="shared" si="19"/>
        <v>8.9005642556160888E-3</v>
      </c>
      <c r="O103" s="15">
        <f t="shared" si="19"/>
        <v>3.0739704248172414E-3</v>
      </c>
      <c r="P103" s="15">
        <f t="shared" si="14"/>
        <v>0.2485276479182896</v>
      </c>
    </row>
    <row r="104" spans="1:16" x14ac:dyDescent="0.2">
      <c r="A104" s="3">
        <f t="shared" si="17"/>
        <v>273.5999999999998</v>
      </c>
      <c r="B104" s="14">
        <f t="shared" si="13"/>
        <v>4.5599999999999969</v>
      </c>
      <c r="C104" s="15">
        <f t="shared" si="20"/>
        <v>0</v>
      </c>
      <c r="D104" s="15">
        <f t="shared" si="19"/>
        <v>5.1330239376432398E-156</v>
      </c>
      <c r="E104" s="15">
        <f t="shared" si="19"/>
        <v>1.3563288128519104E-60</v>
      </c>
      <c r="F104" s="15">
        <f t="shared" si="19"/>
        <v>4.2388369131499244E-24</v>
      </c>
      <c r="G104" s="15">
        <f t="shared" si="19"/>
        <v>4.3607965589264386E-10</v>
      </c>
      <c r="H104" s="15">
        <f t="shared" si="19"/>
        <v>1.0703628125981421E-4</v>
      </c>
      <c r="I104" s="15">
        <f t="shared" si="19"/>
        <v>1.1826242568947464E-2</v>
      </c>
      <c r="J104" s="15">
        <f t="shared" si="19"/>
        <v>5.9856951711592166E-2</v>
      </c>
      <c r="K104" s="15">
        <f t="shared" si="19"/>
        <v>8.0496794336796046E-2</v>
      </c>
      <c r="L104" s="15">
        <f t="shared" si="19"/>
        <v>5.6090300740654651E-2</v>
      </c>
      <c r="M104" s="15">
        <f t="shared" si="19"/>
        <v>2.6301181142962354E-2</v>
      </c>
      <c r="N104" s="15">
        <f t="shared" si="19"/>
        <v>8.8979348549686199E-3</v>
      </c>
      <c r="O104" s="15">
        <f t="shared" si="19"/>
        <v>3.0736248444096295E-3</v>
      </c>
      <c r="P104" s="15">
        <f t="shared" si="14"/>
        <v>0.24665006691767039</v>
      </c>
    </row>
    <row r="105" spans="1:16" x14ac:dyDescent="0.2">
      <c r="A105" s="3">
        <f t="shared" si="17"/>
        <v>277.19999999999982</v>
      </c>
      <c r="B105" s="14">
        <f t="shared" si="13"/>
        <v>4.6199999999999966</v>
      </c>
      <c r="C105" s="15">
        <f t="shared" si="20"/>
        <v>0</v>
      </c>
      <c r="D105" s="15">
        <f t="shared" si="19"/>
        <v>4.9424632198316957E-158</v>
      </c>
      <c r="E105" s="15">
        <f t="shared" si="19"/>
        <v>2.3178510525468403E-61</v>
      </c>
      <c r="F105" s="15">
        <f t="shared" si="19"/>
        <v>2.1641444862138102E-24</v>
      </c>
      <c r="G105" s="15">
        <f t="shared" si="19"/>
        <v>3.3765317073479413E-10</v>
      </c>
      <c r="H105" s="15">
        <f t="shared" si="19"/>
        <v>9.7108630469721412E-5</v>
      </c>
      <c r="I105" s="15">
        <f t="shared" si="19"/>
        <v>1.1396231202796706E-2</v>
      </c>
      <c r="J105" s="15">
        <f t="shared" si="19"/>
        <v>5.9019269373562958E-2</v>
      </c>
      <c r="K105" s="15">
        <f t="shared" si="19"/>
        <v>8.0066261186055615E-2</v>
      </c>
      <c r="L105" s="15">
        <f t="shared" si="19"/>
        <v>5.5975958368956268E-2</v>
      </c>
      <c r="M105" s="15">
        <f t="shared" si="19"/>
        <v>2.6280766603964081E-2</v>
      </c>
      <c r="N105" s="15">
        <f t="shared" si="19"/>
        <v>8.8953062310974957E-3</v>
      </c>
      <c r="O105" s="15">
        <f t="shared" si="19"/>
        <v>3.0732793028526903E-3</v>
      </c>
      <c r="P105" s="15">
        <f t="shared" si="14"/>
        <v>0.24480418123740871</v>
      </c>
    </row>
    <row r="106" spans="1:16" x14ac:dyDescent="0.2">
      <c r="A106" s="3">
        <f t="shared" si="17"/>
        <v>280.79999999999984</v>
      </c>
      <c r="B106" s="14">
        <f t="shared" si="13"/>
        <v>4.6799999999999971</v>
      </c>
      <c r="C106" s="15">
        <f t="shared" si="20"/>
        <v>0</v>
      </c>
      <c r="D106" s="15">
        <f t="shared" si="19"/>
        <v>4.758976964873625E-160</v>
      </c>
      <c r="E106" s="15">
        <f t="shared" si="19"/>
        <v>3.9610111138876751E-62</v>
      </c>
      <c r="F106" s="15">
        <f t="shared" si="19"/>
        <v>1.104907184015547E-24</v>
      </c>
      <c r="G106" s="15">
        <f t="shared" si="19"/>
        <v>2.6144228965207196E-10</v>
      </c>
      <c r="H106" s="15">
        <f t="shared" si="19"/>
        <v>8.8101772601897527E-5</v>
      </c>
      <c r="I106" s="15">
        <f t="shared" si="19"/>
        <v>1.0981855383941789E-2</v>
      </c>
      <c r="J106" s="15">
        <f t="shared" si="19"/>
        <v>5.8193310180120632E-2</v>
      </c>
      <c r="K106" s="15">
        <f t="shared" si="19"/>
        <v>7.9638030720725381E-2</v>
      </c>
      <c r="L106" s="15">
        <f t="shared" si="19"/>
        <v>5.5861849088858273E-2</v>
      </c>
      <c r="M106" s="15">
        <f t="shared" si="19"/>
        <v>2.6260367910391155E-2</v>
      </c>
      <c r="N106" s="15">
        <f t="shared" si="19"/>
        <v>8.8926783837732417E-3</v>
      </c>
      <c r="O106" s="15">
        <f t="shared" si="19"/>
        <v>3.0729338001420554E-3</v>
      </c>
      <c r="P106" s="15">
        <f t="shared" si="14"/>
        <v>0.24298912750199672</v>
      </c>
    </row>
    <row r="107" spans="1:16" x14ac:dyDescent="0.2">
      <c r="A107" s="3">
        <f t="shared" si="17"/>
        <v>284.39999999999986</v>
      </c>
      <c r="B107" s="14">
        <f t="shared" si="13"/>
        <v>4.7399999999999975</v>
      </c>
      <c r="C107" s="15">
        <f t="shared" si="20"/>
        <v>0</v>
      </c>
      <c r="D107" s="15">
        <f t="shared" si="19"/>
        <v>4.5823025371889369E-162</v>
      </c>
      <c r="E107" s="15">
        <f t="shared" si="19"/>
        <v>6.7690324738951798E-63</v>
      </c>
      <c r="F107" s="15">
        <f t="shared" si="19"/>
        <v>5.6411200502837471E-25</v>
      </c>
      <c r="G107" s="15">
        <f t="shared" si="19"/>
        <v>2.0243278234222177E-10</v>
      </c>
      <c r="H107" s="15">
        <f t="shared" si="19"/>
        <v>7.9930303805660644E-5</v>
      </c>
      <c r="I107" s="15">
        <f t="shared" si="19"/>
        <v>1.0582546591737711E-2</v>
      </c>
      <c r="J107" s="15">
        <f t="shared" si="19"/>
        <v>5.7378910068931858E-2</v>
      </c>
      <c r="K107" s="15">
        <f t="shared" si="19"/>
        <v>7.9212090625005518E-2</v>
      </c>
      <c r="L107" s="15">
        <f t="shared" si="19"/>
        <v>5.5747972425193901E-2</v>
      </c>
      <c r="M107" s="15">
        <f t="shared" si="19"/>
        <v>2.6239985049944636E-2</v>
      </c>
      <c r="N107" s="15">
        <f t="shared" si="19"/>
        <v>8.8900513127664494E-3</v>
      </c>
      <c r="O107" s="15">
        <f t="shared" si="19"/>
        <v>3.0725883362733583E-3</v>
      </c>
      <c r="P107" s="15">
        <f t="shared" si="14"/>
        <v>0.24120407491609186</v>
      </c>
    </row>
    <row r="108" spans="1:16" x14ac:dyDescent="0.2">
      <c r="A108" s="3">
        <f t="shared" si="17"/>
        <v>287.99999999999989</v>
      </c>
      <c r="B108" s="14">
        <f t="shared" si="13"/>
        <v>4.799999999999998</v>
      </c>
      <c r="C108" s="15">
        <f t="shared" si="20"/>
        <v>0</v>
      </c>
      <c r="D108" s="15">
        <f t="shared" si="19"/>
        <v>4.4121870514001447E-164</v>
      </c>
      <c r="E108" s="15">
        <f t="shared" si="19"/>
        <v>1.1567703123073547E-63</v>
      </c>
      <c r="F108" s="15">
        <f t="shared" si="19"/>
        <v>2.8800822260981265E-25</v>
      </c>
      <c r="G108" s="15">
        <f t="shared" si="19"/>
        <v>1.5674216830547323E-10</v>
      </c>
      <c r="H108" s="15">
        <f t="shared" si="19"/>
        <v>7.2516741465966921E-5</v>
      </c>
      <c r="I108" s="15">
        <f t="shared" si="19"/>
        <v>1.0197756977391743E-2</v>
      </c>
      <c r="J108" s="15">
        <f t="shared" si="19"/>
        <v>5.6575907273672531E-2</v>
      </c>
      <c r="K108" s="15">
        <f t="shared" si="19"/>
        <v>7.8788428648966666E-2</v>
      </c>
      <c r="L108" s="15">
        <f t="shared" si="19"/>
        <v>5.5634327903765032E-2</v>
      </c>
      <c r="M108" s="15">
        <f t="shared" si="19"/>
        <v>2.6219618010335101E-2</v>
      </c>
      <c r="N108" s="15">
        <f t="shared" si="19"/>
        <v>8.8874250178477797E-3</v>
      </c>
      <c r="O108" s="15">
        <f t="shared" si="19"/>
        <v>3.0722429112422325E-3</v>
      </c>
      <c r="P108" s="15">
        <f t="shared" si="14"/>
        <v>0.2394482236414292</v>
      </c>
    </row>
    <row r="109" spans="1:16" x14ac:dyDescent="0.2">
      <c r="A109" s="3">
        <f t="shared" si="17"/>
        <v>291.59999999999991</v>
      </c>
      <c r="B109" s="14">
        <f t="shared" si="13"/>
        <v>4.8599999999999985</v>
      </c>
      <c r="C109" s="15">
        <f t="shared" si="20"/>
        <v>0</v>
      </c>
      <c r="D109" s="15">
        <f t="shared" si="19"/>
        <v>4.2483870103624144E-166</v>
      </c>
      <c r="E109" s="15">
        <f t="shared" si="19"/>
        <v>1.9768224788344784E-64</v>
      </c>
      <c r="F109" s="15">
        <f t="shared" si="19"/>
        <v>1.4704302612154416E-25</v>
      </c>
      <c r="G109" s="15">
        <f t="shared" si="19"/>
        <v>1.2136427233197732E-10</v>
      </c>
      <c r="H109" s="15">
        <f t="shared" si="19"/>
        <v>6.579078950616302E-5</v>
      </c>
      <c r="I109" s="15">
        <f t="shared" si="19"/>
        <v>9.8269586123188105E-3</v>
      </c>
      <c r="J109" s="15">
        <f t="shared" si="19"/>
        <v>5.5784142291895898E-2</v>
      </c>
      <c r="K109" s="15">
        <f t="shared" si="19"/>
        <v>7.836703260819762E-2</v>
      </c>
      <c r="L109" s="15">
        <f t="shared" si="19"/>
        <v>5.5520915051340249E-2</v>
      </c>
      <c r="M109" s="15">
        <f t="shared" si="19"/>
        <v>2.6199266779282686E-2</v>
      </c>
      <c r="N109" s="15">
        <f t="shared" si="19"/>
        <v>8.8847994987879611E-3</v>
      </c>
      <c r="O109" s="15">
        <f t="shared" si="19"/>
        <v>3.0718975250443111E-3</v>
      </c>
      <c r="P109" s="15">
        <f t="shared" si="14"/>
        <v>0.23772080327773795</v>
      </c>
    </row>
    <row r="110" spans="1:16" x14ac:dyDescent="0.2">
      <c r="A110" s="3">
        <f t="shared" si="17"/>
        <v>295.19999999999993</v>
      </c>
      <c r="B110" s="14">
        <f t="shared" si="13"/>
        <v>4.919999999999999</v>
      </c>
      <c r="C110" s="15">
        <f t="shared" si="20"/>
        <v>0</v>
      </c>
      <c r="D110" s="15">
        <f t="shared" si="19"/>
        <v>4.0906679566290303E-168</v>
      </c>
      <c r="E110" s="15">
        <f t="shared" si="19"/>
        <v>3.3782221684359579E-65</v>
      </c>
      <c r="F110" s="15">
        <f t="shared" si="19"/>
        <v>7.5073035537160756E-26</v>
      </c>
      <c r="G110" s="15">
        <f t="shared" si="19"/>
        <v>9.3971435752787343E-11</v>
      </c>
      <c r="H110" s="15">
        <f t="shared" si="19"/>
        <v>5.9688671834153551E-5</v>
      </c>
      <c r="I110" s="15">
        <f t="shared" si="19"/>
        <v>9.4696427638272761E-3</v>
      </c>
      <c r="J110" s="15">
        <f t="shared" si="19"/>
        <v>5.5003457853350063E-2</v>
      </c>
      <c r="K110" s="15">
        <f t="shared" si="19"/>
        <v>7.7947890383454857E-2</v>
      </c>
      <c r="L110" s="15">
        <f t="shared" si="19"/>
        <v>5.5407733395652796E-2</v>
      </c>
      <c r="M110" s="15">
        <f t="shared" si="19"/>
        <v>2.6178931344517049E-2</v>
      </c>
      <c r="N110" s="15">
        <f t="shared" si="19"/>
        <v>8.8821747553577916E-3</v>
      </c>
      <c r="O110" s="15">
        <f t="shared" si="19"/>
        <v>3.0715521776752291E-3</v>
      </c>
      <c r="P110" s="15">
        <f t="shared" si="14"/>
        <v>0.23602107143964068</v>
      </c>
    </row>
    <row r="111" spans="1:16" x14ac:dyDescent="0.2">
      <c r="A111" s="3">
        <f t="shared" si="17"/>
        <v>298.79999999999995</v>
      </c>
      <c r="B111" s="14">
        <f t="shared" si="13"/>
        <v>4.9799999999999995</v>
      </c>
      <c r="C111" s="15">
        <f t="shared" si="20"/>
        <v>0</v>
      </c>
      <c r="D111" s="15">
        <f t="shared" si="19"/>
        <v>3.9388041368585298E-170</v>
      </c>
      <c r="E111" s="15">
        <f t="shared" si="19"/>
        <v>5.773095531593111E-66</v>
      </c>
      <c r="F111" s="15">
        <f t="shared" si="19"/>
        <v>3.8328649874936454E-26</v>
      </c>
      <c r="G111" s="15">
        <f t="shared" si="19"/>
        <v>7.2761370111338154E-11</v>
      </c>
      <c r="H111" s="15">
        <f t="shared" si="19"/>
        <v>5.4152527611657989E-5</v>
      </c>
      <c r="I111" s="15">
        <f t="shared" si="19"/>
        <v>9.1253191971413447E-3</v>
      </c>
      <c r="J111" s="15">
        <f t="shared" si="19"/>
        <v>5.4233698888739079E-2</v>
      </c>
      <c r="K111" s="15">
        <f t="shared" si="19"/>
        <v>7.753098992031407E-2</v>
      </c>
      <c r="L111" s="15">
        <f t="shared" si="19"/>
        <v>5.5294782465398672E-2</v>
      </c>
      <c r="M111" s="15">
        <f t="shared" si="19"/>
        <v>2.6158611693777378E-2</v>
      </c>
      <c r="N111" s="15">
        <f t="shared" si="19"/>
        <v>8.8795507873281332E-3</v>
      </c>
      <c r="O111" s="15">
        <f t="shared" si="19"/>
        <v>3.0712068691306207E-3</v>
      </c>
      <c r="P111" s="15">
        <f t="shared" si="14"/>
        <v>0.2343483124222023</v>
      </c>
    </row>
    <row r="112" spans="1:16" x14ac:dyDescent="0.2">
      <c r="A112" s="3">
        <f t="shared" si="17"/>
        <v>302.39999999999998</v>
      </c>
      <c r="B112" s="14">
        <f t="shared" si="13"/>
        <v>5.04</v>
      </c>
      <c r="C112" s="15">
        <f t="shared" si="20"/>
        <v>0</v>
      </c>
      <c r="D112" s="15">
        <f t="shared" si="19"/>
        <v>3.792578178679293E-172</v>
      </c>
      <c r="E112" s="15">
        <f t="shared" si="19"/>
        <v>9.8657312500944136E-67</v>
      </c>
      <c r="F112" s="15">
        <f t="shared" si="19"/>
        <v>1.9568749161718484E-26</v>
      </c>
      <c r="G112" s="15">
        <f t="shared" si="19"/>
        <v>5.6338577122592259E-11</v>
      </c>
      <c r="H112" s="15">
        <f t="shared" si="19"/>
        <v>4.9129862612446706E-5</v>
      </c>
      <c r="I112" s="15">
        <f t="shared" si="19"/>
        <v>8.7935155028024611E-3</v>
      </c>
      <c r="J112" s="15">
        <f t="shared" si="19"/>
        <v>5.3474712498921093E-2</v>
      </c>
      <c r="K112" s="15">
        <f t="shared" si="19"/>
        <v>7.7116319228823463E-2</v>
      </c>
      <c r="L112" s="15">
        <f t="shared" si="19"/>
        <v>5.5182061790234646E-2</v>
      </c>
      <c r="M112" s="15">
        <f t="shared" si="19"/>
        <v>2.6138307814812373E-2</v>
      </c>
      <c r="N112" s="15">
        <f t="shared" si="19"/>
        <v>8.8769275944699157E-3</v>
      </c>
      <c r="O112" s="15">
        <f t="shared" si="19"/>
        <v>3.0708615994061218E-3</v>
      </c>
      <c r="P112" s="15">
        <f t="shared" si="14"/>
        <v>0.23270183594842109</v>
      </c>
    </row>
    <row r="113" spans="1:16" x14ac:dyDescent="0.2">
      <c r="A113" s="3">
        <f t="shared" si="17"/>
        <v>306</v>
      </c>
      <c r="B113" s="14">
        <f t="shared" si="13"/>
        <v>5.0999999999999996</v>
      </c>
      <c r="C113" s="15">
        <f t="shared" si="20"/>
        <v>0</v>
      </c>
      <c r="D113" s="15">
        <f t="shared" si="19"/>
        <v>3.6517807795505929E-174</v>
      </c>
      <c r="E113" s="15">
        <f t="shared" si="19"/>
        <v>1.685969902393597E-67</v>
      </c>
      <c r="F113" s="15">
        <f t="shared" si="19"/>
        <v>9.9908539696479485E-27</v>
      </c>
      <c r="G113" s="15">
        <f t="shared" si="19"/>
        <v>4.3622533046607332E-11</v>
      </c>
      <c r="H113" s="15">
        <f t="shared" si="19"/>
        <v>4.4573051467282952E-5</v>
      </c>
      <c r="I113" s="15">
        <f t="shared" si="19"/>
        <v>8.4737764485269592E-3</v>
      </c>
      <c r="J113" s="15">
        <f t="shared" si="19"/>
        <v>5.2726347924537648E-2</v>
      </c>
      <c r="K113" s="15">
        <f t="shared" si="19"/>
        <v>7.6703866383158861E-2</v>
      </c>
      <c r="L113" s="15">
        <f t="shared" si="19"/>
        <v>5.5069570900776313E-2</v>
      </c>
      <c r="M113" s="15">
        <f t="shared" si="19"/>
        <v>2.6118019695380246E-2</v>
      </c>
      <c r="N113" s="15">
        <f t="shared" si="19"/>
        <v>8.8743051765541401E-3</v>
      </c>
      <c r="O113" s="15">
        <f t="shared" si="19"/>
        <v>3.0705163684973677E-3</v>
      </c>
      <c r="P113" s="15">
        <f t="shared" si="14"/>
        <v>0.23108097599252131</v>
      </c>
    </row>
    <row r="114" spans="1:16" x14ac:dyDescent="0.2">
      <c r="A114" s="3">
        <f t="shared" si="17"/>
        <v>309.60000000000002</v>
      </c>
      <c r="B114" s="14">
        <f t="shared" si="13"/>
        <v>5.16</v>
      </c>
      <c r="C114" s="15">
        <f t="shared" si="20"/>
        <v>0</v>
      </c>
      <c r="D114" s="15">
        <f t="shared" si="19"/>
        <v>3.5162104071745252E-176</v>
      </c>
      <c r="E114" s="15">
        <f t="shared" si="19"/>
        <v>2.8811797521343113E-68</v>
      </c>
      <c r="F114" s="15">
        <f t="shared" si="19"/>
        <v>5.1008453436614626E-27</v>
      </c>
      <c r="G114" s="15">
        <f t="shared" si="19"/>
        <v>3.3776596545233999E-11</v>
      </c>
      <c r="H114" s="15">
        <f t="shared" si="19"/>
        <v>4.043888607581249E-5</v>
      </c>
      <c r="I114" s="15">
        <f t="shared" si="19"/>
        <v>8.1656633546306027E-3</v>
      </c>
      <c r="J114" s="15">
        <f t="shared" si="19"/>
        <v>5.1988456516067968E-2</v>
      </c>
      <c r="K114" s="15">
        <f t="shared" si="19"/>
        <v>7.6293619521280803E-2</v>
      </c>
      <c r="L114" s="15">
        <f t="shared" si="19"/>
        <v>5.4957309328596098E-2</v>
      </c>
      <c r="M114" s="15">
        <f t="shared" si="19"/>
        <v>2.609774732324871E-2</v>
      </c>
      <c r="N114" s="15">
        <f t="shared" si="19"/>
        <v>8.8716835333518748E-3</v>
      </c>
      <c r="O114" s="15">
        <f t="shared" si="19"/>
        <v>3.0701711763999953E-3</v>
      </c>
      <c r="P114" s="15">
        <f t="shared" si="14"/>
        <v>0.22948508967342848</v>
      </c>
    </row>
    <row r="115" spans="1:16" x14ac:dyDescent="0.2">
      <c r="A115" s="3">
        <f t="shared" si="17"/>
        <v>313.20000000000005</v>
      </c>
      <c r="B115" s="14">
        <f t="shared" si="13"/>
        <v>5.2200000000000006</v>
      </c>
      <c r="C115" s="15">
        <f t="shared" si="20"/>
        <v>0</v>
      </c>
      <c r="D115" s="15">
        <f t="shared" si="19"/>
        <v>3.3856730110299736E-178</v>
      </c>
      <c r="E115" s="15">
        <f t="shared" si="19"/>
        <v>4.923692144398996E-69</v>
      </c>
      <c r="F115" s="15">
        <f t="shared" si="19"/>
        <v>2.604244171619042E-27</v>
      </c>
      <c r="G115" s="15">
        <f t="shared" si="19"/>
        <v>2.6152962574653641E-11</v>
      </c>
      <c r="H115" s="15">
        <f t="shared" si="19"/>
        <v>3.6688165903401733E-5</v>
      </c>
      <c r="I115" s="15">
        <f t="shared" si="19"/>
        <v>7.8687534921632399E-3</v>
      </c>
      <c r="J115" s="15">
        <f t="shared" si="19"/>
        <v>5.1260891704302328E-2</v>
      </c>
      <c r="K115" s="15">
        <f t="shared" si="19"/>
        <v>7.5885566844593355E-2</v>
      </c>
      <c r="L115" s="15">
        <f t="shared" si="19"/>
        <v>5.4845276606221363E-2</v>
      </c>
      <c r="M115" s="15">
        <f t="shared" si="19"/>
        <v>2.6077490686194974E-2</v>
      </c>
      <c r="N115" s="15">
        <f t="shared" si="19"/>
        <v>8.8690626646342526E-3</v>
      </c>
      <c r="O115" s="15">
        <f t="shared" si="19"/>
        <v>3.0698260231096404E-3</v>
      </c>
      <c r="P115" s="15">
        <f t="shared" si="14"/>
        <v>0.22791355621327553</v>
      </c>
    </row>
    <row r="116" spans="1:16" x14ac:dyDescent="0.2">
      <c r="A116" s="3">
        <f t="shared" si="17"/>
        <v>316.80000000000007</v>
      </c>
      <c r="B116" s="14">
        <f t="shared" si="13"/>
        <v>5.2800000000000011</v>
      </c>
      <c r="C116" s="15">
        <f t="shared" si="20"/>
        <v>0</v>
      </c>
      <c r="D116" s="15">
        <f t="shared" si="19"/>
        <v>3.2599817446157225E-180</v>
      </c>
      <c r="E116" s="15">
        <f t="shared" si="19"/>
        <v>8.4141728105851795E-70</v>
      </c>
      <c r="F116" s="15">
        <f t="shared" si="19"/>
        <v>1.3296007325216151E-27</v>
      </c>
      <c r="G116" s="15">
        <f t="shared" si="19"/>
        <v>2.0250040601789058E-11</v>
      </c>
      <c r="H116" s="15">
        <f t="shared" si="19"/>
        <v>3.328532627808018E-5</v>
      </c>
      <c r="I116" s="15">
        <f t="shared" si="19"/>
        <v>7.5826395029277033E-3</v>
      </c>
      <c r="J116" s="15">
        <f t="shared" si="19"/>
        <v>5.0543508971228626E-2</v>
      </c>
      <c r="K116" s="15">
        <f t="shared" si="19"/>
        <v>7.54796966176048E-2</v>
      </c>
      <c r="L116" s="15">
        <f t="shared" si="19"/>
        <v>5.4733472267132426E-2</v>
      </c>
      <c r="M116" s="15">
        <f t="shared" si="19"/>
        <v>2.6057249772005728E-2</v>
      </c>
      <c r="N116" s="15">
        <f t="shared" si="19"/>
        <v>8.8664425701724774E-3</v>
      </c>
      <c r="O116" s="15">
        <f t="shared" si="19"/>
        <v>3.069480908621941E-3</v>
      </c>
      <c r="P116" s="15">
        <f t="shared" si="14"/>
        <v>0.22636577595622182</v>
      </c>
    </row>
    <row r="117" spans="1:16" x14ac:dyDescent="0.2">
      <c r="A117" s="3">
        <f t="shared" si="17"/>
        <v>320.40000000000009</v>
      </c>
      <c r="B117" s="14">
        <f t="shared" si="13"/>
        <v>5.3400000000000016</v>
      </c>
      <c r="C117" s="15">
        <f t="shared" si="20"/>
        <v>0</v>
      </c>
      <c r="D117" s="15">
        <f t="shared" si="19"/>
        <v>3.1389566980051407E-182</v>
      </c>
      <c r="E117" s="15">
        <f t="shared" si="19"/>
        <v>1.4379108605912404E-70</v>
      </c>
      <c r="F117" s="15">
        <f t="shared" si="19"/>
        <v>6.7882963018132598E-28</v>
      </c>
      <c r="G117" s="15">
        <f t="shared" si="19"/>
        <v>1.5679452880474846E-11</v>
      </c>
      <c r="H117" s="15">
        <f t="shared" si="19"/>
        <v>3.0198101163065414E-5</v>
      </c>
      <c r="I117" s="15">
        <f t="shared" si="19"/>
        <v>7.3069288405873132E-3</v>
      </c>
      <c r="J117" s="15">
        <f t="shared" si="19"/>
        <v>4.9836165821326467E-2</v>
      </c>
      <c r="K117" s="15">
        <f t="shared" si="19"/>
        <v>7.5075997167590128E-2</v>
      </c>
      <c r="L117" s="15">
        <f t="shared" si="19"/>
        <v>5.4621895845760604E-2</v>
      </c>
      <c r="M117" s="15">
        <f t="shared" si="19"/>
        <v>2.603702456847715E-2</v>
      </c>
      <c r="N117" s="15">
        <f t="shared" si="19"/>
        <v>8.8638232497378153E-3</v>
      </c>
      <c r="O117" s="15">
        <f t="shared" si="19"/>
        <v>3.0691358329325348E-3</v>
      </c>
      <c r="P117" s="15">
        <f t="shared" si="14"/>
        <v>0.22484116944325452</v>
      </c>
    </row>
    <row r="118" spans="1:16" x14ac:dyDescent="0.2">
      <c r="A118" s="3">
        <f t="shared" si="17"/>
        <v>324.00000000000011</v>
      </c>
      <c r="B118" s="14">
        <f t="shared" si="13"/>
        <v>5.4000000000000021</v>
      </c>
      <c r="C118" s="15">
        <f t="shared" si="20"/>
        <v>0</v>
      </c>
      <c r="D118" s="15">
        <f t="shared" si="19"/>
        <v>3.0224246403294588E-184</v>
      </c>
      <c r="E118" s="15">
        <f t="shared" si="19"/>
        <v>2.4572678616787852E-71</v>
      </c>
      <c r="F118" s="15">
        <f t="shared" ref="D118:O128" si="21">F$16*EXP(-$A118*F$22)</f>
        <v>3.4657747663704848E-28</v>
      </c>
      <c r="G118" s="15">
        <f t="shared" si="21"/>
        <v>1.2140481466951278E-11</v>
      </c>
      <c r="H118" s="15">
        <f t="shared" si="21"/>
        <v>2.7397217207249517E-5</v>
      </c>
      <c r="I118" s="15">
        <f t="shared" si="21"/>
        <v>7.0412432320950992E-3</v>
      </c>
      <c r="J118" s="15">
        <f t="shared" si="21"/>
        <v>4.9138721753262858E-2</v>
      </c>
      <c r="K118" s="15">
        <f t="shared" si="21"/>
        <v>7.4674456884255308E-2</v>
      </c>
      <c r="L118" s="15">
        <f t="shared" si="21"/>
        <v>5.4510546877486313E-2</v>
      </c>
      <c r="M118" s="15">
        <f t="shared" si="21"/>
        <v>2.6016815063414887E-2</v>
      </c>
      <c r="N118" s="15">
        <f t="shared" si="21"/>
        <v>8.8612047031016057E-3</v>
      </c>
      <c r="O118" s="15">
        <f t="shared" si="21"/>
        <v>3.0687907960370597E-3</v>
      </c>
      <c r="P118" s="15">
        <f t="shared" si="14"/>
        <v>0.22333917653900087</v>
      </c>
    </row>
    <row r="119" spans="1:16" x14ac:dyDescent="0.2">
      <c r="A119" s="3">
        <f t="shared" si="17"/>
        <v>327.60000000000014</v>
      </c>
      <c r="B119" s="14">
        <f t="shared" si="13"/>
        <v>5.4600000000000026</v>
      </c>
      <c r="C119" s="15">
        <f t="shared" si="20"/>
        <v>0</v>
      </c>
      <c r="D119" s="15">
        <f t="shared" si="21"/>
        <v>2.9102187718220689E-186</v>
      </c>
      <c r="E119" s="15">
        <f t="shared" si="21"/>
        <v>4.1992626313126636E-72</v>
      </c>
      <c r="F119" s="15">
        <f t="shared" si="21"/>
        <v>1.7694564581693202E-28</v>
      </c>
      <c r="G119" s="15">
        <f t="shared" si="21"/>
        <v>9.400282737730562E-12</v>
      </c>
      <c r="H119" s="15">
        <f t="shared" si="21"/>
        <v>2.4856116172604282E-5</v>
      </c>
      <c r="I119" s="15">
        <f t="shared" si="21"/>
        <v>6.7852181587059225E-3</v>
      </c>
      <c r="J119" s="15">
        <f t="shared" si="21"/>
        <v>4.84510382319841E-2</v>
      </c>
      <c r="K119" s="15">
        <f t="shared" si="21"/>
        <v>7.42750642194034E-2</v>
      </c>
      <c r="L119" s="15">
        <f t="shared" si="21"/>
        <v>5.4399424898637132E-2</v>
      </c>
      <c r="M119" s="15">
        <f t="shared" si="21"/>
        <v>2.5996621244634047E-2</v>
      </c>
      <c r="N119" s="15">
        <f t="shared" si="21"/>
        <v>8.8585869300352553E-3</v>
      </c>
      <c r="O119" s="15">
        <f t="shared" si="21"/>
        <v>3.0684457979311547E-3</v>
      </c>
      <c r="P119" s="15">
        <f t="shared" si="14"/>
        <v>0.22185925560690389</v>
      </c>
    </row>
    <row r="120" spans="1:16" x14ac:dyDescent="0.2">
      <c r="A120" s="3">
        <f t="shared" si="17"/>
        <v>331.20000000000016</v>
      </c>
      <c r="B120" s="14">
        <f t="shared" si="13"/>
        <v>5.5200000000000022</v>
      </c>
      <c r="C120" s="15">
        <f t="shared" si="20"/>
        <v>0</v>
      </c>
      <c r="D120" s="15">
        <f t="shared" si="21"/>
        <v>2.8021784850663306E-188</v>
      </c>
      <c r="E120" s="15">
        <f t="shared" si="21"/>
        <v>7.1761841359418115E-73</v>
      </c>
      <c r="F120" s="15">
        <f t="shared" si="21"/>
        <v>9.0339862467059197E-29</v>
      </c>
      <c r="G120" s="15">
        <f t="shared" si="21"/>
        <v>7.2785676408157749E-12</v>
      </c>
      <c r="H120" s="15">
        <f t="shared" si="21"/>
        <v>2.2550703106537303E-5</v>
      </c>
      <c r="I120" s="15">
        <f t="shared" si="21"/>
        <v>6.5385023558593609E-3</v>
      </c>
      <c r="J120" s="15">
        <f t="shared" si="21"/>
        <v>4.7772978661198257E-2</v>
      </c>
      <c r="K120" s="15">
        <f t="shared" si="21"/>
        <v>7.3877807686602459E-2</v>
      </c>
      <c r="L120" s="15">
        <f t="shared" si="21"/>
        <v>5.4288529446485823E-2</v>
      </c>
      <c r="M120" s="15">
        <f t="shared" si="21"/>
        <v>2.5976443099959206E-2</v>
      </c>
      <c r="N120" s="15">
        <f t="shared" si="21"/>
        <v>8.8559699303102316E-3</v>
      </c>
      <c r="O120" s="15">
        <f t="shared" si="21"/>
        <v>3.0681008386104587E-3</v>
      </c>
      <c r="P120" s="15">
        <f t="shared" si="14"/>
        <v>0.22040088272941089</v>
      </c>
    </row>
    <row r="121" spans="1:16" x14ac:dyDescent="0.2">
      <c r="A121" s="3">
        <f t="shared" si="17"/>
        <v>334.80000000000018</v>
      </c>
      <c r="B121" s="14">
        <f t="shared" si="13"/>
        <v>5.5800000000000027</v>
      </c>
      <c r="C121" s="15">
        <f t="shared" si="20"/>
        <v>0</v>
      </c>
      <c r="D121" s="15">
        <f t="shared" si="21"/>
        <v>2.6981491351086365E-190</v>
      </c>
      <c r="E121" s="15">
        <f t="shared" si="21"/>
        <v>1.2263490825494068E-73</v>
      </c>
      <c r="F121" s="15">
        <f t="shared" si="21"/>
        <v>4.6123151055159529E-29</v>
      </c>
      <c r="G121" s="15">
        <f t="shared" si="21"/>
        <v>5.6357397303903304E-12</v>
      </c>
      <c r="H121" s="15">
        <f t="shared" si="21"/>
        <v>2.0459117871346423E-5</v>
      </c>
      <c r="I121" s="15">
        <f t="shared" si="21"/>
        <v>6.3007573312472654E-3</v>
      </c>
      <c r="J121" s="15">
        <f t="shared" si="21"/>
        <v>4.7104408356242654E-2</v>
      </c>
      <c r="K121" s="15">
        <f t="shared" si="21"/>
        <v>7.3482675860855079E-2</v>
      </c>
      <c r="L121" s="15">
        <f t="shared" si="21"/>
        <v>5.4177860059248448E-2</v>
      </c>
      <c r="M121" s="15">
        <f t="shared" si="21"/>
        <v>2.5956280617224374E-2</v>
      </c>
      <c r="N121" s="15">
        <f t="shared" si="21"/>
        <v>8.8533537036980803E-3</v>
      </c>
      <c r="O121" s="15">
        <f t="shared" si="21"/>
        <v>3.0677559180706114E-3</v>
      </c>
      <c r="P121" s="15">
        <f t="shared" si="14"/>
        <v>0.2189635509700936</v>
      </c>
    </row>
    <row r="122" spans="1:16" x14ac:dyDescent="0.2">
      <c r="A122" s="3">
        <f t="shared" si="17"/>
        <v>338.4000000000002</v>
      </c>
      <c r="B122" s="14">
        <f t="shared" si="13"/>
        <v>5.6400000000000032</v>
      </c>
      <c r="C122" s="15">
        <f t="shared" si="20"/>
        <v>0</v>
      </c>
      <c r="D122" s="15">
        <f t="shared" si="21"/>
        <v>2.5979818181050515E-192</v>
      </c>
      <c r="E122" s="15">
        <f t="shared" si="21"/>
        <v>2.0957267034681429E-74</v>
      </c>
      <c r="F122" s="15">
        <f t="shared" si="21"/>
        <v>2.3548243324288618E-29</v>
      </c>
      <c r="G122" s="15">
        <f t="shared" si="21"/>
        <v>4.3637105370281703E-12</v>
      </c>
      <c r="H122" s="15">
        <f t="shared" si="21"/>
        <v>1.8561527864393036E-5</v>
      </c>
      <c r="I122" s="15">
        <f t="shared" si="21"/>
        <v>6.0716569004047429E-3</v>
      </c>
      <c r="J122" s="15">
        <f t="shared" si="21"/>
        <v>4.6445194517331138E-2</v>
      </c>
      <c r="K122" s="15">
        <f t="shared" si="21"/>
        <v>7.3089657378270001E-2</v>
      </c>
      <c r="L122" s="15">
        <f t="shared" si="21"/>
        <v>5.4067416276082428E-2</v>
      </c>
      <c r="M122" s="15">
        <f t="shared" si="21"/>
        <v>2.5936133784273025E-2</v>
      </c>
      <c r="N122" s="15">
        <f t="shared" si="21"/>
        <v>8.8507382499704041E-3</v>
      </c>
      <c r="O122" s="15">
        <f t="shared" si="21"/>
        <v>3.067411036307254E-3</v>
      </c>
      <c r="P122" s="15">
        <f t="shared" si="14"/>
        <v>0.21754676967486711</v>
      </c>
    </row>
    <row r="123" spans="1:16" x14ac:dyDescent="0.2">
      <c r="A123" s="3">
        <f t="shared" si="17"/>
        <v>342.00000000000023</v>
      </c>
      <c r="B123" s="14">
        <f t="shared" si="13"/>
        <v>5.7000000000000037</v>
      </c>
      <c r="C123" s="15">
        <f t="shared" si="20"/>
        <v>0</v>
      </c>
      <c r="D123" s="15">
        <f t="shared" si="21"/>
        <v>2.50153315818574E-194</v>
      </c>
      <c r="E123" s="15">
        <f t="shared" si="21"/>
        <v>3.5814194164837264E-75</v>
      </c>
      <c r="F123" s="15">
        <f t="shared" si="21"/>
        <v>1.2022590629090781E-29</v>
      </c>
      <c r="G123" s="15">
        <f t="shared" si="21"/>
        <v>3.3787879784952105E-12</v>
      </c>
      <c r="H123" s="15">
        <f t="shared" si="21"/>
        <v>1.683993996354868E-5</v>
      </c>
      <c r="I123" s="15">
        <f t="shared" si="21"/>
        <v>5.8508867391874157E-3</v>
      </c>
      <c r="J123" s="15">
        <f t="shared" si="21"/>
        <v>4.5795206203175731E-2</v>
      </c>
      <c r="K123" s="15">
        <f t="shared" si="21"/>
        <v>7.2698740935735071E-2</v>
      </c>
      <c r="L123" s="15">
        <f t="shared" si="21"/>
        <v>5.3957197637084647E-2</v>
      </c>
      <c r="M123" s="15">
        <f t="shared" si="21"/>
        <v>2.5916002588958049E-2</v>
      </c>
      <c r="N123" s="15">
        <f t="shared" si="21"/>
        <v>8.8481235688988788E-3</v>
      </c>
      <c r="O123" s="15">
        <f t="shared" si="21"/>
        <v>3.0670661933160258E-3</v>
      </c>
      <c r="P123" s="15">
        <f t="shared" si="14"/>
        <v>0.21615006380969817</v>
      </c>
    </row>
    <row r="124" spans="1:16" x14ac:dyDescent="0.2">
      <c r="A124" s="3">
        <f t="shared" si="17"/>
        <v>345.60000000000025</v>
      </c>
      <c r="B124" s="14">
        <f t="shared" si="13"/>
        <v>5.7600000000000042</v>
      </c>
      <c r="C124" s="15">
        <f t="shared" si="20"/>
        <v>0</v>
      </c>
      <c r="D124" s="15">
        <f t="shared" si="21"/>
        <v>2.4086651022319384E-196</v>
      </c>
      <c r="E124" s="15">
        <f t="shared" si="21"/>
        <v>6.1203424165662493E-76</v>
      </c>
      <c r="F124" s="15">
        <f t="shared" si="21"/>
        <v>6.1381515149206598E-30</v>
      </c>
      <c r="G124" s="15">
        <f t="shared" si="21"/>
        <v>2.616169910160577E-12</v>
      </c>
      <c r="H124" s="15">
        <f t="shared" si="21"/>
        <v>1.5278029914764058E-5</v>
      </c>
      <c r="I124" s="15">
        <f t="shared" si="21"/>
        <v>5.6381439525209623E-3</v>
      </c>
      <c r="J124" s="15">
        <f t="shared" si="21"/>
        <v>4.515431430497744E-2</v>
      </c>
      <c r="K124" s="15">
        <f t="shared" si="21"/>
        <v>7.2309915290592386E-2</v>
      </c>
      <c r="L124" s="15">
        <f t="shared" si="21"/>
        <v>5.3847203683289525E-2</v>
      </c>
      <c r="M124" s="15">
        <f t="shared" si="21"/>
        <v>2.5895887019141778E-2</v>
      </c>
      <c r="N124" s="15">
        <f t="shared" si="21"/>
        <v>8.8455096602552494E-3</v>
      </c>
      <c r="O124" s="15">
        <f t="shared" si="21"/>
        <v>3.0667213890925686E-3</v>
      </c>
      <c r="P124" s="15">
        <f t="shared" si="14"/>
        <v>0.21477297333240083</v>
      </c>
    </row>
    <row r="125" spans="1:16" x14ac:dyDescent="0.2">
      <c r="A125" s="3">
        <f t="shared" si="17"/>
        <v>349.20000000000027</v>
      </c>
      <c r="B125" s="14">
        <f t="shared" si="13"/>
        <v>5.8200000000000047</v>
      </c>
      <c r="C125" s="15">
        <f t="shared" si="20"/>
        <v>0</v>
      </c>
      <c r="D125" s="15">
        <f t="shared" si="21"/>
        <v>2.3192447222717236E-198</v>
      </c>
      <c r="E125" s="15">
        <f t="shared" si="21"/>
        <v>1.0459146762765144E-76</v>
      </c>
      <c r="F125" s="15">
        <f t="shared" si="21"/>
        <v>3.1338423791089028E-30</v>
      </c>
      <c r="G125" s="15">
        <f t="shared" si="21"/>
        <v>2.0256805228358316E-12</v>
      </c>
      <c r="H125" s="15">
        <f t="shared" si="21"/>
        <v>1.3860987543998182E-5</v>
      </c>
      <c r="I125" s="15">
        <f t="shared" si="21"/>
        <v>5.4331366588312342E-3</v>
      </c>
      <c r="J125" s="15">
        <f t="shared" si="21"/>
        <v>4.4522391520781038E-2</v>
      </c>
      <c r="K125" s="15">
        <f t="shared" si="21"/>
        <v>7.1923169260314737E-2</v>
      </c>
      <c r="L125" s="15">
        <f t="shared" si="21"/>
        <v>5.3737433956667066E-2</v>
      </c>
      <c r="M125" s="15">
        <f t="shared" si="21"/>
        <v>2.5875787062695953E-2</v>
      </c>
      <c r="N125" s="15">
        <f t="shared" si="21"/>
        <v>8.8428965238113218E-3</v>
      </c>
      <c r="O125" s="15">
        <f t="shared" si="21"/>
        <v>3.0663766236325245E-3</v>
      </c>
      <c r="P125" s="15">
        <f t="shared" si="14"/>
        <v>0.21341505259630353</v>
      </c>
    </row>
    <row r="126" spans="1:16" x14ac:dyDescent="0.2">
      <c r="A126" s="3">
        <f t="shared" si="17"/>
        <v>352.8000000000003</v>
      </c>
      <c r="B126" s="14">
        <f t="shared" si="13"/>
        <v>5.8800000000000052</v>
      </c>
      <c r="C126" s="15">
        <f t="shared" si="20"/>
        <v>0</v>
      </c>
      <c r="D126" s="15">
        <f t="shared" si="21"/>
        <v>2.2331440252117259E-200</v>
      </c>
      <c r="E126" s="15">
        <f t="shared" si="21"/>
        <v>1.7873795869485808E-77</v>
      </c>
      <c r="F126" s="15">
        <f t="shared" si="21"/>
        <v>1.5999878845001161E-30</v>
      </c>
      <c r="G126" s="15">
        <f t="shared" si="21"/>
        <v>1.5684690679530835E-12</v>
      </c>
      <c r="H126" s="15">
        <f t="shared" si="21"/>
        <v>1.2575376325792469E-5</v>
      </c>
      <c r="I126" s="15">
        <f t="shared" si="21"/>
        <v>5.2355835895848543E-3</v>
      </c>
      <c r="J126" s="15">
        <f t="shared" si="21"/>
        <v>4.3899312330188747E-2</v>
      </c>
      <c r="K126" s="15">
        <f t="shared" si="21"/>
        <v>7.1538491722184183E-2</v>
      </c>
      <c r="L126" s="15">
        <f t="shared" si="21"/>
        <v>5.362788800012102E-2</v>
      </c>
      <c r="M126" s="15">
        <f t="shared" si="21"/>
        <v>2.5855702707501746E-2</v>
      </c>
      <c r="N126" s="15">
        <f t="shared" si="21"/>
        <v>8.8402841593389764E-3</v>
      </c>
      <c r="O126" s="15">
        <f t="shared" si="21"/>
        <v>3.066031896931535E-3</v>
      </c>
      <c r="P126" s="15">
        <f t="shared" si="14"/>
        <v>0.21207586978374529</v>
      </c>
    </row>
    <row r="127" spans="1:16" x14ac:dyDescent="0.2">
      <c r="A127" s="3">
        <f t="shared" si="17"/>
        <v>356.40000000000032</v>
      </c>
      <c r="B127" s="14">
        <f t="shared" si="13"/>
        <v>5.9400000000000057</v>
      </c>
      <c r="C127" s="15">
        <f t="shared" si="20"/>
        <v>0</v>
      </c>
      <c r="D127" s="15">
        <f t="shared" si="21"/>
        <v>2.1502397696323292E-202</v>
      </c>
      <c r="E127" s="15">
        <f t="shared" si="21"/>
        <v>3.0544803130727568E-78</v>
      </c>
      <c r="F127" s="15">
        <f t="shared" si="21"/>
        <v>8.1687619250176597E-31</v>
      </c>
      <c r="G127" s="15">
        <f t="shared" si="21"/>
        <v>1.2144537055041729E-12</v>
      </c>
      <c r="H127" s="15">
        <f t="shared" si="21"/>
        <v>1.1409005976906474E-5</v>
      </c>
      <c r="I127" s="15">
        <f t="shared" si="21"/>
        <v>5.0452137033907942E-3</v>
      </c>
      <c r="J127" s="15">
        <f t="shared" si="21"/>
        <v>4.3284952969427901E-2</v>
      </c>
      <c r="K127" s="15">
        <f t="shared" si="21"/>
        <v>7.1155871612972071E-2</v>
      </c>
      <c r="L127" s="15">
        <f t="shared" si="21"/>
        <v>5.3518565357486933E-2</v>
      </c>
      <c r="M127" s="15">
        <f t="shared" si="21"/>
        <v>2.583563394144972E-2</v>
      </c>
      <c r="N127" s="15">
        <f t="shared" si="21"/>
        <v>8.8376725666101559E-3</v>
      </c>
      <c r="O127" s="15">
        <f t="shared" si="21"/>
        <v>3.0656872089852428E-3</v>
      </c>
      <c r="P127" s="15">
        <f t="shared" si="14"/>
        <v>0.21075500636751418</v>
      </c>
    </row>
    <row r="128" spans="1:16" x14ac:dyDescent="0.2">
      <c r="A128" s="3">
        <f t="shared" si="17"/>
        <v>360.00000000000034</v>
      </c>
      <c r="B128" s="14">
        <f t="shared" si="13"/>
        <v>6.0000000000000053</v>
      </c>
      <c r="C128" s="15">
        <f t="shared" si="20"/>
        <v>0</v>
      </c>
      <c r="D128" s="15">
        <f t="shared" si="21"/>
        <v>2.0704132893848594E-204</v>
      </c>
      <c r="E128" s="15">
        <f t="shared" si="21"/>
        <v>5.219848123518478E-79</v>
      </c>
      <c r="F128" s="15">
        <f t="shared" si="21"/>
        <v>4.1705735420906201E-31</v>
      </c>
      <c r="G128" s="15">
        <f t="shared" si="21"/>
        <v>9.4034229488351888E-13</v>
      </c>
      <c r="H128" s="15">
        <f t="shared" si="21"/>
        <v>1.035081686693658E-5</v>
      </c>
      <c r="I128" s="15">
        <f t="shared" si="21"/>
        <v>4.8617658141335484E-3</v>
      </c>
      <c r="J128" s="15">
        <f t="shared" si="21"/>
        <v>4.2679191406767292E-2</v>
      </c>
      <c r="K128" s="15">
        <f t="shared" si="21"/>
        <v>7.0775297928620889E-2</v>
      </c>
      <c r="L128" s="15">
        <f t="shared" si="21"/>
        <v>5.3409465573530275E-2</v>
      </c>
      <c r="M128" s="15">
        <f t="shared" si="21"/>
        <v>2.5815580752439844E-2</v>
      </c>
      <c r="N128" s="15">
        <f t="shared" si="21"/>
        <v>8.8350617453968709E-3</v>
      </c>
      <c r="O128" s="15">
        <f t="shared" si="21"/>
        <v>3.0653425597892913E-3</v>
      </c>
      <c r="P128" s="15">
        <f t="shared" si="14"/>
        <v>0.20945205659848529</v>
      </c>
    </row>
  </sheetData>
  <sheetProtection sheet="1" selectLockedCells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ISOGAUSS</vt:lpstr>
      <vt:lpstr>ISOGAUSS!Print_Area</vt:lpstr>
      <vt:lpstr>ISOGAUSS!Print_Area_MI</vt:lpstr>
    </vt:vector>
  </TitlesOfParts>
  <Company>Livermore 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Burnham</dc:creator>
  <cp:lastModifiedBy>akburnham</cp:lastModifiedBy>
  <dcterms:created xsi:type="dcterms:W3CDTF">1998-03-08T05:17:54Z</dcterms:created>
  <dcterms:modified xsi:type="dcterms:W3CDTF">2016-12-16T23:56:22Z</dcterms:modified>
</cp:coreProperties>
</file>